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09事業者係\02 係共有\04条例・規則・要綱改正\06-04地域密着の指定・基準該当(要綱）\確定　要綱\様式番号のみ変更の様式\新しいフォルダー\"/>
    </mc:Choice>
  </mc:AlternateContent>
  <bookViews>
    <workbookView xWindow="-105" yWindow="-105" windowWidth="23250" windowHeight="12570" tabRatio="874"/>
  </bookViews>
  <sheets>
    <sheet name="夜間対応型訪問介護" sheetId="20" r:id="rId1"/>
    <sheet name="シフト記号表" sheetId="19" r:id="rId2"/>
    <sheet name="記入方法" sheetId="4" r:id="rId3"/>
    <sheet name="プルダウン・リスト" sheetId="3" r:id="rId4"/>
  </sheets>
  <definedNames>
    <definedName name="【記載例】シフト記号" localSheetId="1">シフト記号表!$C$6:$C$47</definedName>
    <definedName name="【記載例】シフト記号">#REF!</definedName>
    <definedName name="【記載例】シフト記号表" localSheetId="1">シフト記号表!$C$6:$C$47</definedName>
    <definedName name="【記載例】シフト記号表">#REF!</definedName>
    <definedName name="_xlnm.Print_Area" localSheetId="1">シフト記号表!$B$1:$N$52</definedName>
    <definedName name="_xlnm.Print_Area" localSheetId="2">記入方法!$A$1:$Q$69</definedName>
    <definedName name="_xlnm.Print_Area" localSheetId="0">夜間対応型訪問介護!$A$1:$BJ$216</definedName>
    <definedName name="_xlnm.Print_Titles" localSheetId="0">夜間対応型訪問介護!$2:$15</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1" i="20" l="1"/>
  <c r="F17" i="20" l="1"/>
  <c r="BA215" i="20" l="1"/>
  <c r="AZ215" i="20"/>
  <c r="AY215" i="20"/>
  <c r="AX215" i="20"/>
  <c r="AW215" i="20"/>
  <c r="AV215" i="20"/>
  <c r="AU215" i="20"/>
  <c r="AT215" i="20"/>
  <c r="AS215" i="20"/>
  <c r="AR215" i="20"/>
  <c r="AQ215" i="20"/>
  <c r="AP215" i="20"/>
  <c r="AO215" i="20"/>
  <c r="AN215" i="20"/>
  <c r="AM215" i="20"/>
  <c r="AL215" i="20"/>
  <c r="AK215" i="20"/>
  <c r="AJ215" i="20"/>
  <c r="AI215" i="20"/>
  <c r="AH215" i="20"/>
  <c r="AG215" i="20"/>
  <c r="AF215" i="20"/>
  <c r="AE215" i="20"/>
  <c r="AD215" i="20"/>
  <c r="AC215" i="20"/>
  <c r="AB215" i="20"/>
  <c r="AA215" i="20"/>
  <c r="Z215" i="20"/>
  <c r="Y215" i="20"/>
  <c r="X215" i="20"/>
  <c r="W215" i="20"/>
  <c r="H215" i="20"/>
  <c r="F215" i="20"/>
  <c r="BA213" i="20"/>
  <c r="AZ213" i="20"/>
  <c r="AY213" i="20"/>
  <c r="AX213" i="20"/>
  <c r="AW213" i="20"/>
  <c r="AV213" i="20"/>
  <c r="AU213" i="20"/>
  <c r="AT213" i="20"/>
  <c r="AS213" i="20"/>
  <c r="AR213" i="20"/>
  <c r="AQ213" i="20"/>
  <c r="AP213" i="20"/>
  <c r="AO213" i="20"/>
  <c r="AN213" i="20"/>
  <c r="AM213" i="20"/>
  <c r="AL213" i="20"/>
  <c r="AK213" i="20"/>
  <c r="AJ213" i="20"/>
  <c r="AI213" i="20"/>
  <c r="AH213" i="20"/>
  <c r="AG213" i="20"/>
  <c r="AF213" i="20"/>
  <c r="AE213" i="20"/>
  <c r="AD213" i="20"/>
  <c r="AC213" i="20"/>
  <c r="AB213" i="20"/>
  <c r="AA213" i="20"/>
  <c r="Z213" i="20"/>
  <c r="Y213" i="20"/>
  <c r="X213" i="20"/>
  <c r="W213" i="20"/>
  <c r="H213" i="20"/>
  <c r="F213" i="20"/>
  <c r="BA211" i="20"/>
  <c r="AZ211" i="20"/>
  <c r="AY211" i="20"/>
  <c r="AX211" i="20"/>
  <c r="AW211" i="20"/>
  <c r="AV211" i="20"/>
  <c r="AU211" i="20"/>
  <c r="AT211" i="20"/>
  <c r="AS211" i="20"/>
  <c r="AR211" i="20"/>
  <c r="AQ211" i="20"/>
  <c r="AP211" i="20"/>
  <c r="AO211" i="20"/>
  <c r="AN211" i="20"/>
  <c r="AM211" i="20"/>
  <c r="AL211" i="20"/>
  <c r="AK211" i="20"/>
  <c r="AJ211" i="20"/>
  <c r="AI211" i="20"/>
  <c r="AH211" i="20"/>
  <c r="AG211" i="20"/>
  <c r="AF211" i="20"/>
  <c r="AE211" i="20"/>
  <c r="AD211" i="20"/>
  <c r="AC211" i="20"/>
  <c r="AB211" i="20"/>
  <c r="AA211" i="20"/>
  <c r="Z211" i="20"/>
  <c r="Y211" i="20"/>
  <c r="X211" i="20"/>
  <c r="W211" i="20"/>
  <c r="H211" i="20"/>
  <c r="F211" i="20"/>
  <c r="BA209" i="20"/>
  <c r="AZ209" i="20"/>
  <c r="AY209" i="20"/>
  <c r="AX209" i="20"/>
  <c r="AW209" i="20"/>
  <c r="AV209" i="20"/>
  <c r="AU209" i="20"/>
  <c r="AT209" i="20"/>
  <c r="AS209" i="20"/>
  <c r="AR209" i="20"/>
  <c r="AQ209" i="20"/>
  <c r="AP209" i="20"/>
  <c r="AO209" i="20"/>
  <c r="AN209" i="20"/>
  <c r="AM209" i="20"/>
  <c r="AL209" i="20"/>
  <c r="AK209" i="20"/>
  <c r="AJ209" i="20"/>
  <c r="AI209" i="20"/>
  <c r="AH209" i="20"/>
  <c r="AG209" i="20"/>
  <c r="AF209" i="20"/>
  <c r="AE209" i="20"/>
  <c r="AD209" i="20"/>
  <c r="AC209" i="20"/>
  <c r="AB209" i="20"/>
  <c r="AA209" i="20"/>
  <c r="Z209" i="20"/>
  <c r="Y209" i="20"/>
  <c r="X209" i="20"/>
  <c r="W209" i="20"/>
  <c r="H209" i="20"/>
  <c r="F209" i="20"/>
  <c r="BA207" i="20"/>
  <c r="AZ207" i="20"/>
  <c r="AY207" i="20"/>
  <c r="AX207" i="20"/>
  <c r="AW207" i="20"/>
  <c r="AV207" i="20"/>
  <c r="AU207" i="20"/>
  <c r="AT207" i="20"/>
  <c r="AS207" i="20"/>
  <c r="AR207" i="20"/>
  <c r="AQ207" i="20"/>
  <c r="AP207" i="20"/>
  <c r="AO207" i="20"/>
  <c r="AN207" i="20"/>
  <c r="AM207" i="20"/>
  <c r="AL207" i="20"/>
  <c r="AK207" i="20"/>
  <c r="AJ207" i="20"/>
  <c r="AI207" i="20"/>
  <c r="AH207" i="20"/>
  <c r="AG207" i="20"/>
  <c r="AF207" i="20"/>
  <c r="AE207" i="20"/>
  <c r="AD207" i="20"/>
  <c r="AC207" i="20"/>
  <c r="AB207" i="20"/>
  <c r="AA207" i="20"/>
  <c r="Z207" i="20"/>
  <c r="Y207" i="20"/>
  <c r="X207" i="20"/>
  <c r="W207" i="20"/>
  <c r="H207" i="20"/>
  <c r="F207" i="20"/>
  <c r="BA205" i="20"/>
  <c r="AZ205" i="20"/>
  <c r="AY205" i="20"/>
  <c r="AX205" i="20"/>
  <c r="AW205" i="20"/>
  <c r="AV205" i="20"/>
  <c r="AU205" i="20"/>
  <c r="AT205" i="20"/>
  <c r="AS205" i="20"/>
  <c r="AR205" i="20"/>
  <c r="AQ205" i="20"/>
  <c r="AP205" i="20"/>
  <c r="AO205" i="20"/>
  <c r="AN205" i="20"/>
  <c r="AM205" i="20"/>
  <c r="AL205" i="20"/>
  <c r="AK205" i="20"/>
  <c r="AJ205" i="20"/>
  <c r="AI205" i="20"/>
  <c r="AH205" i="20"/>
  <c r="AG205" i="20"/>
  <c r="AF205" i="20"/>
  <c r="AE205" i="20"/>
  <c r="AD205" i="20"/>
  <c r="AC205" i="20"/>
  <c r="AB205" i="20"/>
  <c r="AA205" i="20"/>
  <c r="Z205" i="20"/>
  <c r="Y205" i="20"/>
  <c r="X205" i="20"/>
  <c r="W205" i="20"/>
  <c r="H205" i="20"/>
  <c r="F205" i="20"/>
  <c r="BA203" i="20"/>
  <c r="AZ203" i="20"/>
  <c r="AY203" i="20"/>
  <c r="AX203" i="20"/>
  <c r="AW203" i="20"/>
  <c r="AV203" i="20"/>
  <c r="AU203" i="20"/>
  <c r="AT203" i="20"/>
  <c r="AS203" i="20"/>
  <c r="AR203" i="20"/>
  <c r="AQ203" i="20"/>
  <c r="AP203" i="20"/>
  <c r="AO203" i="20"/>
  <c r="AN203" i="20"/>
  <c r="AM203" i="20"/>
  <c r="AL203" i="20"/>
  <c r="AK203" i="20"/>
  <c r="AJ203" i="20"/>
  <c r="AI203" i="20"/>
  <c r="AH203" i="20"/>
  <c r="AG203" i="20"/>
  <c r="AF203" i="20"/>
  <c r="AE203" i="20"/>
  <c r="AD203" i="20"/>
  <c r="AC203" i="20"/>
  <c r="AB203" i="20"/>
  <c r="AA203" i="20"/>
  <c r="Z203" i="20"/>
  <c r="Y203" i="20"/>
  <c r="X203" i="20"/>
  <c r="W203" i="20"/>
  <c r="H203" i="20"/>
  <c r="F203" i="20"/>
  <c r="BA201" i="20"/>
  <c r="AZ201" i="20"/>
  <c r="AY201" i="20"/>
  <c r="AX201" i="20"/>
  <c r="AW201" i="20"/>
  <c r="AV201" i="20"/>
  <c r="AU201" i="20"/>
  <c r="AT201" i="20"/>
  <c r="AS201" i="20"/>
  <c r="AR201" i="20"/>
  <c r="AQ201" i="20"/>
  <c r="AP201" i="20"/>
  <c r="AO201" i="20"/>
  <c r="AN201" i="20"/>
  <c r="AM201" i="20"/>
  <c r="AL201" i="20"/>
  <c r="AK201" i="20"/>
  <c r="AJ201" i="20"/>
  <c r="AI201" i="20"/>
  <c r="AH201" i="20"/>
  <c r="AG201" i="20"/>
  <c r="AF201" i="20"/>
  <c r="AE201" i="20"/>
  <c r="AD201" i="20"/>
  <c r="AC201" i="20"/>
  <c r="AB201" i="20"/>
  <c r="AA201" i="20"/>
  <c r="Z201" i="20"/>
  <c r="Y201" i="20"/>
  <c r="X201" i="20"/>
  <c r="W201" i="20"/>
  <c r="H201" i="20"/>
  <c r="F201" i="20"/>
  <c r="BA199" i="20"/>
  <c r="AZ199" i="20"/>
  <c r="AY199" i="20"/>
  <c r="AX199" i="20"/>
  <c r="AW199" i="20"/>
  <c r="AV199" i="20"/>
  <c r="AU199" i="20"/>
  <c r="AT199" i="20"/>
  <c r="AS199" i="20"/>
  <c r="AR199" i="20"/>
  <c r="AQ199" i="20"/>
  <c r="AP199" i="20"/>
  <c r="AO199" i="20"/>
  <c r="AN199" i="20"/>
  <c r="AM199" i="20"/>
  <c r="AL199" i="20"/>
  <c r="AK199" i="20"/>
  <c r="AJ199" i="20"/>
  <c r="AI199" i="20"/>
  <c r="AH199" i="20"/>
  <c r="AG199" i="20"/>
  <c r="AF199" i="20"/>
  <c r="AE199" i="20"/>
  <c r="AD199" i="20"/>
  <c r="AC199" i="20"/>
  <c r="AB199" i="20"/>
  <c r="AA199" i="20"/>
  <c r="Z199" i="20"/>
  <c r="Y199" i="20"/>
  <c r="X199" i="20"/>
  <c r="W199" i="20"/>
  <c r="H199" i="20"/>
  <c r="F199" i="20"/>
  <c r="BA197" i="20"/>
  <c r="AZ197" i="20"/>
  <c r="AY197" i="20"/>
  <c r="AX197" i="20"/>
  <c r="AW197" i="20"/>
  <c r="AV197" i="20"/>
  <c r="AU197" i="20"/>
  <c r="AT197" i="20"/>
  <c r="AS197" i="20"/>
  <c r="AR197" i="20"/>
  <c r="AQ197" i="20"/>
  <c r="AP197" i="20"/>
  <c r="AO197" i="20"/>
  <c r="AN197" i="20"/>
  <c r="AM197" i="20"/>
  <c r="AL197" i="20"/>
  <c r="AK197" i="20"/>
  <c r="AJ197" i="20"/>
  <c r="AI197" i="20"/>
  <c r="AH197" i="20"/>
  <c r="AG197" i="20"/>
  <c r="AF197" i="20"/>
  <c r="AE197" i="20"/>
  <c r="AD197" i="20"/>
  <c r="AC197" i="20"/>
  <c r="AB197" i="20"/>
  <c r="AA197" i="20"/>
  <c r="Z197" i="20"/>
  <c r="Y197" i="20"/>
  <c r="X197" i="20"/>
  <c r="W197" i="20"/>
  <c r="H197" i="20"/>
  <c r="F197" i="20"/>
  <c r="BA195" i="20"/>
  <c r="AZ195" i="20"/>
  <c r="AY195" i="20"/>
  <c r="AX195" i="20"/>
  <c r="AW195" i="20"/>
  <c r="AV195" i="20"/>
  <c r="AU195" i="20"/>
  <c r="AT195" i="20"/>
  <c r="AS195" i="20"/>
  <c r="AR195" i="20"/>
  <c r="AQ195" i="20"/>
  <c r="AP195" i="20"/>
  <c r="AO195" i="20"/>
  <c r="AN195" i="20"/>
  <c r="AM195" i="20"/>
  <c r="AL195" i="20"/>
  <c r="AK195" i="20"/>
  <c r="AJ195" i="20"/>
  <c r="AI195" i="20"/>
  <c r="AH195" i="20"/>
  <c r="AG195" i="20"/>
  <c r="AF195" i="20"/>
  <c r="AE195" i="20"/>
  <c r="AD195" i="20"/>
  <c r="AC195" i="20"/>
  <c r="AB195" i="20"/>
  <c r="AA195" i="20"/>
  <c r="Z195" i="20"/>
  <c r="Y195" i="20"/>
  <c r="X195" i="20"/>
  <c r="W195" i="20"/>
  <c r="H195" i="20"/>
  <c r="F195" i="20"/>
  <c r="BA193" i="20"/>
  <c r="AZ193" i="20"/>
  <c r="AY193" i="20"/>
  <c r="AX193" i="20"/>
  <c r="AW193" i="20"/>
  <c r="AV193" i="20"/>
  <c r="AU193" i="20"/>
  <c r="AT193" i="20"/>
  <c r="AS193" i="20"/>
  <c r="AR193" i="20"/>
  <c r="AQ193" i="20"/>
  <c r="AP193" i="20"/>
  <c r="AO193" i="20"/>
  <c r="AN193" i="20"/>
  <c r="AM193" i="20"/>
  <c r="AL193" i="20"/>
  <c r="AK193" i="20"/>
  <c r="AJ193" i="20"/>
  <c r="AI193" i="20"/>
  <c r="AH193" i="20"/>
  <c r="AG193" i="20"/>
  <c r="AF193" i="20"/>
  <c r="AE193" i="20"/>
  <c r="AD193" i="20"/>
  <c r="AC193" i="20"/>
  <c r="AB193" i="20"/>
  <c r="AA193" i="20"/>
  <c r="Z193" i="20"/>
  <c r="Y193" i="20"/>
  <c r="X193" i="20"/>
  <c r="W193" i="20"/>
  <c r="H193" i="20"/>
  <c r="F193" i="20"/>
  <c r="BA191" i="20"/>
  <c r="AZ191" i="20"/>
  <c r="AY191" i="20"/>
  <c r="AX191" i="20"/>
  <c r="AW191" i="20"/>
  <c r="AV191" i="20"/>
  <c r="AU191" i="20"/>
  <c r="AT191" i="20"/>
  <c r="AS191" i="20"/>
  <c r="AR191" i="20"/>
  <c r="AQ191" i="20"/>
  <c r="AP191" i="20"/>
  <c r="AO191" i="20"/>
  <c r="AN191" i="20"/>
  <c r="AM191" i="20"/>
  <c r="AL191" i="20"/>
  <c r="AK191" i="20"/>
  <c r="AJ191" i="20"/>
  <c r="AI191" i="20"/>
  <c r="AH191" i="20"/>
  <c r="AG191" i="20"/>
  <c r="AF191" i="20"/>
  <c r="AE191" i="20"/>
  <c r="AD191" i="20"/>
  <c r="AC191" i="20"/>
  <c r="AB191" i="20"/>
  <c r="AA191" i="20"/>
  <c r="Z191" i="20"/>
  <c r="Y191" i="20"/>
  <c r="X191" i="20"/>
  <c r="W191" i="20"/>
  <c r="H191" i="20"/>
  <c r="F191" i="20"/>
  <c r="BA189" i="20"/>
  <c r="AZ189" i="20"/>
  <c r="AY189" i="20"/>
  <c r="AX189" i="20"/>
  <c r="AW189" i="20"/>
  <c r="AV189" i="20"/>
  <c r="AU189" i="20"/>
  <c r="AT189" i="20"/>
  <c r="AS189" i="20"/>
  <c r="AR189" i="20"/>
  <c r="AQ189" i="20"/>
  <c r="AP189" i="20"/>
  <c r="AO189" i="20"/>
  <c r="AN189" i="20"/>
  <c r="AM189" i="20"/>
  <c r="AL189" i="20"/>
  <c r="AK189" i="20"/>
  <c r="AJ189" i="20"/>
  <c r="AI189" i="20"/>
  <c r="AH189" i="20"/>
  <c r="AG189" i="20"/>
  <c r="AF189" i="20"/>
  <c r="AE189" i="20"/>
  <c r="AD189" i="20"/>
  <c r="AC189" i="20"/>
  <c r="AB189" i="20"/>
  <c r="AA189" i="20"/>
  <c r="Z189" i="20"/>
  <c r="Y189" i="20"/>
  <c r="X189" i="20"/>
  <c r="W189" i="20"/>
  <c r="H189" i="20"/>
  <c r="F189" i="20"/>
  <c r="BA187" i="20"/>
  <c r="AZ187" i="20"/>
  <c r="AY187" i="20"/>
  <c r="AX187" i="20"/>
  <c r="AW187" i="20"/>
  <c r="AV187" i="20"/>
  <c r="AU187" i="20"/>
  <c r="AT187" i="20"/>
  <c r="AS187" i="20"/>
  <c r="AR187" i="20"/>
  <c r="AQ187" i="20"/>
  <c r="AP187" i="20"/>
  <c r="AO187" i="20"/>
  <c r="AN187" i="20"/>
  <c r="AM187" i="20"/>
  <c r="AL187" i="20"/>
  <c r="AK187" i="20"/>
  <c r="AJ187" i="20"/>
  <c r="AI187" i="20"/>
  <c r="AH187" i="20"/>
  <c r="AG187" i="20"/>
  <c r="AF187" i="20"/>
  <c r="AE187" i="20"/>
  <c r="AD187" i="20"/>
  <c r="AC187" i="20"/>
  <c r="AB187" i="20"/>
  <c r="AA187" i="20"/>
  <c r="Z187" i="20"/>
  <c r="Y187" i="20"/>
  <c r="X187" i="20"/>
  <c r="W187" i="20"/>
  <c r="H187" i="20"/>
  <c r="F187" i="20"/>
  <c r="BA185" i="20"/>
  <c r="AZ185" i="20"/>
  <c r="AY185" i="20"/>
  <c r="AX185" i="20"/>
  <c r="AW185" i="20"/>
  <c r="AV185" i="20"/>
  <c r="AU185" i="20"/>
  <c r="AT185" i="20"/>
  <c r="AS185" i="20"/>
  <c r="AR185" i="20"/>
  <c r="AQ185" i="20"/>
  <c r="AP185" i="20"/>
  <c r="AO185" i="20"/>
  <c r="AN185" i="20"/>
  <c r="AM185" i="20"/>
  <c r="AL185" i="20"/>
  <c r="AK185" i="20"/>
  <c r="AJ185" i="20"/>
  <c r="AI185" i="20"/>
  <c r="AH185" i="20"/>
  <c r="AG185" i="20"/>
  <c r="AF185" i="20"/>
  <c r="AE185" i="20"/>
  <c r="AD185" i="20"/>
  <c r="AC185" i="20"/>
  <c r="AB185" i="20"/>
  <c r="AA185" i="20"/>
  <c r="Z185" i="20"/>
  <c r="Y185" i="20"/>
  <c r="X185" i="20"/>
  <c r="W185" i="20"/>
  <c r="H185" i="20"/>
  <c r="F185" i="20"/>
  <c r="BA183" i="20"/>
  <c r="AZ183" i="20"/>
  <c r="AY183" i="20"/>
  <c r="AX183" i="20"/>
  <c r="AW183" i="20"/>
  <c r="AV183" i="20"/>
  <c r="AU183" i="20"/>
  <c r="AT183" i="20"/>
  <c r="AS183" i="20"/>
  <c r="AR183" i="20"/>
  <c r="AQ183" i="20"/>
  <c r="AP183" i="20"/>
  <c r="AO183" i="20"/>
  <c r="AN183" i="20"/>
  <c r="AM183" i="20"/>
  <c r="AL183" i="20"/>
  <c r="AK183" i="20"/>
  <c r="AJ183" i="20"/>
  <c r="AI183" i="20"/>
  <c r="AH183" i="20"/>
  <c r="AG183" i="20"/>
  <c r="AF183" i="20"/>
  <c r="AE183" i="20"/>
  <c r="AD183" i="20"/>
  <c r="AC183" i="20"/>
  <c r="AB183" i="20"/>
  <c r="AA183" i="20"/>
  <c r="Z183" i="20"/>
  <c r="Y183" i="20"/>
  <c r="X183" i="20"/>
  <c r="W183" i="20"/>
  <c r="H183" i="20"/>
  <c r="F183" i="20"/>
  <c r="BA181" i="20"/>
  <c r="AZ181" i="20"/>
  <c r="AY181" i="20"/>
  <c r="AX181" i="20"/>
  <c r="AW181" i="20"/>
  <c r="AV181" i="20"/>
  <c r="AU181" i="20"/>
  <c r="AT181" i="20"/>
  <c r="AS181" i="20"/>
  <c r="AR181" i="20"/>
  <c r="AQ181" i="20"/>
  <c r="AP181" i="20"/>
  <c r="AO181" i="20"/>
  <c r="AN181" i="20"/>
  <c r="AM181" i="20"/>
  <c r="AL181" i="20"/>
  <c r="AK181" i="20"/>
  <c r="AJ181" i="20"/>
  <c r="AI181" i="20"/>
  <c r="AH181" i="20"/>
  <c r="AG181" i="20"/>
  <c r="AF181" i="20"/>
  <c r="AE181" i="20"/>
  <c r="AD181" i="20"/>
  <c r="AC181" i="20"/>
  <c r="AB181" i="20"/>
  <c r="AA181" i="20"/>
  <c r="Z181" i="20"/>
  <c r="Y181" i="20"/>
  <c r="X181" i="20"/>
  <c r="W181" i="20"/>
  <c r="H181" i="20"/>
  <c r="F181" i="20"/>
  <c r="BA179" i="20"/>
  <c r="AZ179" i="20"/>
  <c r="AY179" i="20"/>
  <c r="AX179" i="20"/>
  <c r="AW179" i="20"/>
  <c r="AV179" i="20"/>
  <c r="AU179" i="20"/>
  <c r="AT179" i="20"/>
  <c r="AS179" i="20"/>
  <c r="AR179" i="20"/>
  <c r="AQ179" i="20"/>
  <c r="AP179" i="20"/>
  <c r="AO179" i="20"/>
  <c r="AN179" i="20"/>
  <c r="AM179" i="20"/>
  <c r="AL179" i="20"/>
  <c r="AK179" i="20"/>
  <c r="AJ179" i="20"/>
  <c r="AI179" i="20"/>
  <c r="AH179" i="20"/>
  <c r="AG179" i="20"/>
  <c r="AF179" i="20"/>
  <c r="AE179" i="20"/>
  <c r="AD179" i="20"/>
  <c r="AC179" i="20"/>
  <c r="AB179" i="20"/>
  <c r="AA179" i="20"/>
  <c r="Z179" i="20"/>
  <c r="Y179" i="20"/>
  <c r="X179" i="20"/>
  <c r="W179" i="20"/>
  <c r="H179" i="20"/>
  <c r="F179" i="20"/>
  <c r="BA177" i="20"/>
  <c r="AZ177" i="20"/>
  <c r="AY177" i="20"/>
  <c r="AX177" i="20"/>
  <c r="AW177" i="20"/>
  <c r="AV177" i="20"/>
  <c r="AU177" i="20"/>
  <c r="AT177" i="20"/>
  <c r="AS177" i="20"/>
  <c r="AR177" i="20"/>
  <c r="AQ177" i="20"/>
  <c r="AP177" i="20"/>
  <c r="AO177" i="20"/>
  <c r="AN177" i="20"/>
  <c r="AM177" i="20"/>
  <c r="AL177" i="20"/>
  <c r="AK177" i="20"/>
  <c r="AJ177" i="20"/>
  <c r="AI177" i="20"/>
  <c r="AH177" i="20"/>
  <c r="AG177" i="20"/>
  <c r="AF177" i="20"/>
  <c r="AE177" i="20"/>
  <c r="AD177" i="20"/>
  <c r="AC177" i="20"/>
  <c r="AB177" i="20"/>
  <c r="AA177" i="20"/>
  <c r="Z177" i="20"/>
  <c r="Y177" i="20"/>
  <c r="X177" i="20"/>
  <c r="W177" i="20"/>
  <c r="H177" i="20"/>
  <c r="F177" i="20"/>
  <c r="BA175" i="20"/>
  <c r="AZ175" i="20"/>
  <c r="AY175" i="20"/>
  <c r="AX175" i="20"/>
  <c r="AW175" i="20"/>
  <c r="AV175" i="20"/>
  <c r="AU175" i="20"/>
  <c r="AT175" i="20"/>
  <c r="AS175" i="20"/>
  <c r="AR175" i="20"/>
  <c r="AQ175" i="20"/>
  <c r="AP175" i="20"/>
  <c r="AO175" i="20"/>
  <c r="AN175" i="20"/>
  <c r="AM175" i="20"/>
  <c r="AL175" i="20"/>
  <c r="AK175" i="20"/>
  <c r="AJ175" i="20"/>
  <c r="AI175" i="20"/>
  <c r="AH175" i="20"/>
  <c r="AG175" i="20"/>
  <c r="AF175" i="20"/>
  <c r="AE175" i="20"/>
  <c r="AD175" i="20"/>
  <c r="AC175" i="20"/>
  <c r="AB175" i="20"/>
  <c r="AA175" i="20"/>
  <c r="Z175" i="20"/>
  <c r="Y175" i="20"/>
  <c r="X175" i="20"/>
  <c r="W175" i="20"/>
  <c r="H175" i="20"/>
  <c r="F175" i="20"/>
  <c r="BA173" i="20"/>
  <c r="AZ173" i="20"/>
  <c r="AY173" i="20"/>
  <c r="AX173" i="20"/>
  <c r="AW173" i="20"/>
  <c r="AV173" i="20"/>
  <c r="AU173" i="20"/>
  <c r="AT173" i="20"/>
  <c r="AS173" i="20"/>
  <c r="AR173" i="20"/>
  <c r="AQ173" i="20"/>
  <c r="AP173" i="20"/>
  <c r="AO173" i="20"/>
  <c r="AN173" i="20"/>
  <c r="AM173" i="20"/>
  <c r="AL173" i="20"/>
  <c r="AK173" i="20"/>
  <c r="AJ173" i="20"/>
  <c r="AI173" i="20"/>
  <c r="AH173" i="20"/>
  <c r="AG173" i="20"/>
  <c r="AF173" i="20"/>
  <c r="AE173" i="20"/>
  <c r="AD173" i="20"/>
  <c r="AC173" i="20"/>
  <c r="AB173" i="20"/>
  <c r="AA173" i="20"/>
  <c r="Z173" i="20"/>
  <c r="Y173" i="20"/>
  <c r="X173" i="20"/>
  <c r="W173" i="20"/>
  <c r="H173" i="20"/>
  <c r="F173" i="20"/>
  <c r="BA171" i="20"/>
  <c r="AZ171" i="20"/>
  <c r="AY171" i="20"/>
  <c r="AX171" i="20"/>
  <c r="AW171" i="20"/>
  <c r="AV171" i="20"/>
  <c r="AU171" i="20"/>
  <c r="AT171" i="20"/>
  <c r="AS171" i="20"/>
  <c r="AR171" i="20"/>
  <c r="AQ171" i="20"/>
  <c r="AP171" i="20"/>
  <c r="AO171" i="20"/>
  <c r="AN171" i="20"/>
  <c r="AM171" i="20"/>
  <c r="AL171" i="20"/>
  <c r="AK171" i="20"/>
  <c r="AJ171" i="20"/>
  <c r="AI171" i="20"/>
  <c r="AH171" i="20"/>
  <c r="AG171" i="20"/>
  <c r="AF171" i="20"/>
  <c r="AE171" i="20"/>
  <c r="AD171" i="20"/>
  <c r="AC171" i="20"/>
  <c r="AB171" i="20"/>
  <c r="AA171" i="20"/>
  <c r="Z171" i="20"/>
  <c r="Y171" i="20"/>
  <c r="X171" i="20"/>
  <c r="W171" i="20"/>
  <c r="H171" i="20"/>
  <c r="F171" i="20"/>
  <c r="BA169" i="20"/>
  <c r="AZ169" i="20"/>
  <c r="AY169" i="20"/>
  <c r="AX169" i="20"/>
  <c r="AW169" i="20"/>
  <c r="AV169" i="20"/>
  <c r="AU169" i="20"/>
  <c r="AT169" i="20"/>
  <c r="AS169" i="20"/>
  <c r="AR169" i="20"/>
  <c r="AQ169" i="20"/>
  <c r="AP169" i="20"/>
  <c r="AO169" i="20"/>
  <c r="AN169" i="20"/>
  <c r="AM169" i="20"/>
  <c r="AL169" i="20"/>
  <c r="AK169" i="20"/>
  <c r="AJ169" i="20"/>
  <c r="AI169" i="20"/>
  <c r="AH169" i="20"/>
  <c r="AG169" i="20"/>
  <c r="AF169" i="20"/>
  <c r="AE169" i="20"/>
  <c r="AD169" i="20"/>
  <c r="AC169" i="20"/>
  <c r="AB169" i="20"/>
  <c r="AA169" i="20"/>
  <c r="Z169" i="20"/>
  <c r="Y169" i="20"/>
  <c r="X169" i="20"/>
  <c r="W169" i="20"/>
  <c r="H169" i="20"/>
  <c r="F169" i="20"/>
  <c r="BA167" i="20"/>
  <c r="AZ167" i="20"/>
  <c r="AY167" i="20"/>
  <c r="AX167" i="20"/>
  <c r="AW167" i="20"/>
  <c r="AV167" i="20"/>
  <c r="AU167" i="20"/>
  <c r="AT167" i="20"/>
  <c r="AS167" i="20"/>
  <c r="AR167" i="20"/>
  <c r="AQ167" i="20"/>
  <c r="AP167" i="20"/>
  <c r="AO167" i="20"/>
  <c r="AN167" i="20"/>
  <c r="AM167" i="20"/>
  <c r="AL167" i="20"/>
  <c r="AK167" i="20"/>
  <c r="AJ167" i="20"/>
  <c r="AI167" i="20"/>
  <c r="AH167" i="20"/>
  <c r="AG167" i="20"/>
  <c r="AF167" i="20"/>
  <c r="AE167" i="20"/>
  <c r="AD167" i="20"/>
  <c r="AC167" i="20"/>
  <c r="AB167" i="20"/>
  <c r="AA167" i="20"/>
  <c r="Z167" i="20"/>
  <c r="Y167" i="20"/>
  <c r="X167" i="20"/>
  <c r="W167" i="20"/>
  <c r="H167" i="20"/>
  <c r="F167" i="20"/>
  <c r="BA165" i="20"/>
  <c r="AZ165" i="20"/>
  <c r="AY165" i="20"/>
  <c r="AX165" i="20"/>
  <c r="AW165" i="20"/>
  <c r="AV165" i="20"/>
  <c r="AU165" i="20"/>
  <c r="AT165" i="20"/>
  <c r="AS165" i="20"/>
  <c r="AR165" i="20"/>
  <c r="AQ165" i="20"/>
  <c r="AP165" i="20"/>
  <c r="AO165" i="20"/>
  <c r="AN165" i="20"/>
  <c r="AM165" i="20"/>
  <c r="AL165" i="20"/>
  <c r="AK165" i="20"/>
  <c r="AJ165" i="20"/>
  <c r="AI165" i="20"/>
  <c r="AH165" i="20"/>
  <c r="AG165" i="20"/>
  <c r="AF165" i="20"/>
  <c r="AE165" i="20"/>
  <c r="AD165" i="20"/>
  <c r="AC165" i="20"/>
  <c r="AB165" i="20"/>
  <c r="AA165" i="20"/>
  <c r="Z165" i="20"/>
  <c r="Y165" i="20"/>
  <c r="X165" i="20"/>
  <c r="W165" i="20"/>
  <c r="H165" i="20"/>
  <c r="F165" i="20"/>
  <c r="BA163" i="20"/>
  <c r="AZ163" i="20"/>
  <c r="AY163" i="20"/>
  <c r="AX163" i="20"/>
  <c r="AW163" i="20"/>
  <c r="AV163" i="20"/>
  <c r="AU163" i="20"/>
  <c r="AT163" i="20"/>
  <c r="AS163" i="20"/>
  <c r="AR163" i="20"/>
  <c r="AQ163" i="20"/>
  <c r="AP163" i="20"/>
  <c r="AO163" i="20"/>
  <c r="AN163" i="20"/>
  <c r="AM163" i="20"/>
  <c r="AL163" i="20"/>
  <c r="AK163" i="20"/>
  <c r="AJ163" i="20"/>
  <c r="AI163" i="20"/>
  <c r="AH163" i="20"/>
  <c r="AG163" i="20"/>
  <c r="AF163" i="20"/>
  <c r="AE163" i="20"/>
  <c r="AD163" i="20"/>
  <c r="AC163" i="20"/>
  <c r="AB163" i="20"/>
  <c r="AA163" i="20"/>
  <c r="Z163" i="20"/>
  <c r="Y163" i="20"/>
  <c r="X163" i="20"/>
  <c r="W163" i="20"/>
  <c r="H163" i="20"/>
  <c r="F163" i="20"/>
  <c r="BA161" i="20"/>
  <c r="AZ161" i="20"/>
  <c r="AY161" i="20"/>
  <c r="AX161" i="20"/>
  <c r="AW161" i="20"/>
  <c r="AV161" i="20"/>
  <c r="AU161" i="20"/>
  <c r="AT161" i="20"/>
  <c r="AS161" i="20"/>
  <c r="AR161" i="20"/>
  <c r="AQ161" i="20"/>
  <c r="AP161" i="20"/>
  <c r="AO161" i="20"/>
  <c r="AN161" i="20"/>
  <c r="AM161" i="20"/>
  <c r="AL161" i="20"/>
  <c r="AK161" i="20"/>
  <c r="AJ161" i="20"/>
  <c r="AI161" i="20"/>
  <c r="AH161" i="20"/>
  <c r="AG161" i="20"/>
  <c r="AF161" i="20"/>
  <c r="AE161" i="20"/>
  <c r="AD161" i="20"/>
  <c r="AC161" i="20"/>
  <c r="AB161" i="20"/>
  <c r="AA161" i="20"/>
  <c r="Z161" i="20"/>
  <c r="Y161" i="20"/>
  <c r="X161" i="20"/>
  <c r="W161" i="20"/>
  <c r="H161" i="20"/>
  <c r="F161" i="20"/>
  <c r="BA159" i="20"/>
  <c r="AZ159" i="20"/>
  <c r="AY159" i="20"/>
  <c r="AX159" i="20"/>
  <c r="AW159" i="20"/>
  <c r="AV159" i="20"/>
  <c r="AU159" i="20"/>
  <c r="AT159" i="20"/>
  <c r="AS159" i="20"/>
  <c r="AR159" i="20"/>
  <c r="AQ159" i="20"/>
  <c r="AP159" i="20"/>
  <c r="AO159" i="20"/>
  <c r="AN159" i="20"/>
  <c r="AM159" i="20"/>
  <c r="AL159" i="20"/>
  <c r="AK159" i="20"/>
  <c r="AJ159" i="20"/>
  <c r="AI159" i="20"/>
  <c r="AH159" i="20"/>
  <c r="AG159" i="20"/>
  <c r="AF159" i="20"/>
  <c r="AE159" i="20"/>
  <c r="AD159" i="20"/>
  <c r="AC159" i="20"/>
  <c r="AB159" i="20"/>
  <c r="AA159" i="20"/>
  <c r="Z159" i="20"/>
  <c r="Y159" i="20"/>
  <c r="X159" i="20"/>
  <c r="W159" i="20"/>
  <c r="H159" i="20"/>
  <c r="F159" i="20"/>
  <c r="BA157" i="20"/>
  <c r="AZ157" i="20"/>
  <c r="AY157" i="20"/>
  <c r="AX157" i="20"/>
  <c r="AW157" i="20"/>
  <c r="AV157" i="20"/>
  <c r="AU157" i="20"/>
  <c r="AT157" i="20"/>
  <c r="AS157" i="20"/>
  <c r="AR157" i="20"/>
  <c r="AQ157" i="20"/>
  <c r="AP157" i="20"/>
  <c r="AO157" i="20"/>
  <c r="AN157" i="20"/>
  <c r="AM157" i="20"/>
  <c r="AL157" i="20"/>
  <c r="AK157" i="20"/>
  <c r="AJ157" i="20"/>
  <c r="AI157" i="20"/>
  <c r="AH157" i="20"/>
  <c r="AG157" i="20"/>
  <c r="AF157" i="20"/>
  <c r="AE157" i="20"/>
  <c r="AD157" i="20"/>
  <c r="AC157" i="20"/>
  <c r="AB157" i="20"/>
  <c r="AA157" i="20"/>
  <c r="Z157" i="20"/>
  <c r="Y157" i="20"/>
  <c r="X157" i="20"/>
  <c r="W157" i="20"/>
  <c r="H157" i="20"/>
  <c r="F157" i="20"/>
  <c r="BA155" i="20"/>
  <c r="AZ155" i="20"/>
  <c r="AY155" i="20"/>
  <c r="AX155" i="20"/>
  <c r="AW155" i="20"/>
  <c r="AV155" i="20"/>
  <c r="AU155" i="20"/>
  <c r="AT155" i="20"/>
  <c r="AS155" i="20"/>
  <c r="AR155" i="20"/>
  <c r="AQ155" i="20"/>
  <c r="AP155" i="20"/>
  <c r="AO155" i="20"/>
  <c r="AN155" i="20"/>
  <c r="AM155" i="20"/>
  <c r="AL155" i="20"/>
  <c r="AK155" i="20"/>
  <c r="AJ155" i="20"/>
  <c r="AI155" i="20"/>
  <c r="AH155" i="20"/>
  <c r="AG155" i="20"/>
  <c r="AF155" i="20"/>
  <c r="AE155" i="20"/>
  <c r="AD155" i="20"/>
  <c r="AC155" i="20"/>
  <c r="AB155" i="20"/>
  <c r="AA155" i="20"/>
  <c r="Z155" i="20"/>
  <c r="Y155" i="20"/>
  <c r="X155" i="20"/>
  <c r="W155" i="20"/>
  <c r="H155" i="20"/>
  <c r="F155" i="20"/>
  <c r="BA153" i="20"/>
  <c r="AZ153" i="20"/>
  <c r="AY153" i="20"/>
  <c r="AX153" i="20"/>
  <c r="AW153" i="20"/>
  <c r="AV153" i="20"/>
  <c r="AU153" i="20"/>
  <c r="AT153" i="20"/>
  <c r="AS153" i="20"/>
  <c r="AR153" i="20"/>
  <c r="AQ153" i="20"/>
  <c r="AP153" i="20"/>
  <c r="AO153" i="20"/>
  <c r="AN153" i="20"/>
  <c r="AM153" i="20"/>
  <c r="AL153" i="20"/>
  <c r="AK153" i="20"/>
  <c r="AJ153" i="20"/>
  <c r="AI153" i="20"/>
  <c r="AH153" i="20"/>
  <c r="AG153" i="20"/>
  <c r="AF153" i="20"/>
  <c r="AE153" i="20"/>
  <c r="AD153" i="20"/>
  <c r="AC153" i="20"/>
  <c r="AB153" i="20"/>
  <c r="AA153" i="20"/>
  <c r="Z153" i="20"/>
  <c r="Y153" i="20"/>
  <c r="X153" i="20"/>
  <c r="W153" i="20"/>
  <c r="H153" i="20"/>
  <c r="F153" i="20"/>
  <c r="BA151" i="20"/>
  <c r="AZ151" i="20"/>
  <c r="AY151" i="20"/>
  <c r="AX151" i="20"/>
  <c r="AW151" i="20"/>
  <c r="AV151" i="20"/>
  <c r="AU151" i="20"/>
  <c r="AT151" i="20"/>
  <c r="AS151" i="20"/>
  <c r="AR151" i="20"/>
  <c r="AQ151" i="20"/>
  <c r="AP151" i="20"/>
  <c r="AO151" i="20"/>
  <c r="AN151" i="20"/>
  <c r="AM151" i="20"/>
  <c r="AL151" i="20"/>
  <c r="AK151" i="20"/>
  <c r="AJ151" i="20"/>
  <c r="AI151" i="20"/>
  <c r="AH151" i="20"/>
  <c r="AG151" i="20"/>
  <c r="AF151" i="20"/>
  <c r="AE151" i="20"/>
  <c r="AD151" i="20"/>
  <c r="AC151" i="20"/>
  <c r="AB151" i="20"/>
  <c r="AA151" i="20"/>
  <c r="Z151" i="20"/>
  <c r="Y151" i="20"/>
  <c r="X151" i="20"/>
  <c r="W151" i="20"/>
  <c r="H151" i="20"/>
  <c r="F151" i="20"/>
  <c r="BA149" i="20"/>
  <c r="AZ149" i="20"/>
  <c r="AY149" i="20"/>
  <c r="AX149" i="20"/>
  <c r="AW149" i="20"/>
  <c r="AV149" i="20"/>
  <c r="AU149" i="20"/>
  <c r="AT149" i="20"/>
  <c r="AS149" i="20"/>
  <c r="AR149" i="20"/>
  <c r="AQ149" i="20"/>
  <c r="AP149" i="20"/>
  <c r="AO149" i="20"/>
  <c r="AN149" i="20"/>
  <c r="AM149" i="20"/>
  <c r="AL149" i="20"/>
  <c r="AK149" i="20"/>
  <c r="AJ149" i="20"/>
  <c r="AI149" i="20"/>
  <c r="AH149" i="20"/>
  <c r="AG149" i="20"/>
  <c r="AF149" i="20"/>
  <c r="AE149" i="20"/>
  <c r="AD149" i="20"/>
  <c r="AC149" i="20"/>
  <c r="AB149" i="20"/>
  <c r="AA149" i="20"/>
  <c r="Z149" i="20"/>
  <c r="Y149" i="20"/>
  <c r="X149" i="20"/>
  <c r="W149" i="20"/>
  <c r="H149" i="20"/>
  <c r="F149" i="20"/>
  <c r="BA147" i="20"/>
  <c r="AZ147" i="20"/>
  <c r="AY147" i="20"/>
  <c r="AX147" i="20"/>
  <c r="AW147" i="20"/>
  <c r="AV147" i="20"/>
  <c r="AU147" i="20"/>
  <c r="AT147" i="20"/>
  <c r="AS147" i="20"/>
  <c r="AR147" i="20"/>
  <c r="AQ147" i="20"/>
  <c r="AP147" i="20"/>
  <c r="AO147" i="20"/>
  <c r="AN147" i="20"/>
  <c r="AM147" i="20"/>
  <c r="AL147" i="20"/>
  <c r="AK147" i="20"/>
  <c r="AJ147" i="20"/>
  <c r="AI147" i="20"/>
  <c r="AH147" i="20"/>
  <c r="AG147" i="20"/>
  <c r="AF147" i="20"/>
  <c r="AE147" i="20"/>
  <c r="AD147" i="20"/>
  <c r="AC147" i="20"/>
  <c r="AB147" i="20"/>
  <c r="AA147" i="20"/>
  <c r="Z147" i="20"/>
  <c r="Y147" i="20"/>
  <c r="X147" i="20"/>
  <c r="W147" i="20"/>
  <c r="H147" i="20"/>
  <c r="F147" i="20"/>
  <c r="BA145" i="20"/>
  <c r="AZ145" i="20"/>
  <c r="AY145" i="20"/>
  <c r="AX145" i="20"/>
  <c r="AW145" i="20"/>
  <c r="AV145" i="20"/>
  <c r="AU145" i="20"/>
  <c r="AT145" i="20"/>
  <c r="AS145" i="20"/>
  <c r="AR145" i="20"/>
  <c r="AQ145" i="20"/>
  <c r="AP145" i="20"/>
  <c r="AO145" i="20"/>
  <c r="AN145" i="20"/>
  <c r="AM145" i="20"/>
  <c r="AL145" i="20"/>
  <c r="AK145" i="20"/>
  <c r="AJ145" i="20"/>
  <c r="AI145" i="20"/>
  <c r="AH145" i="20"/>
  <c r="AG145" i="20"/>
  <c r="AF145" i="20"/>
  <c r="AE145" i="20"/>
  <c r="AD145" i="20"/>
  <c r="AC145" i="20"/>
  <c r="AB145" i="20"/>
  <c r="AA145" i="20"/>
  <c r="Z145" i="20"/>
  <c r="Y145" i="20"/>
  <c r="X145" i="20"/>
  <c r="W145" i="20"/>
  <c r="H145" i="20"/>
  <c r="F145" i="20"/>
  <c r="BA143" i="20"/>
  <c r="AZ143" i="20"/>
  <c r="AY143" i="20"/>
  <c r="AX143" i="20"/>
  <c r="AW143" i="20"/>
  <c r="AV143" i="20"/>
  <c r="AU143" i="20"/>
  <c r="AT143" i="20"/>
  <c r="AS143" i="20"/>
  <c r="AR143" i="20"/>
  <c r="AQ143" i="20"/>
  <c r="AP143" i="20"/>
  <c r="AO143" i="20"/>
  <c r="AN143" i="20"/>
  <c r="AM143" i="20"/>
  <c r="AL143" i="20"/>
  <c r="AK143" i="20"/>
  <c r="AJ143" i="20"/>
  <c r="AI143" i="20"/>
  <c r="AH143" i="20"/>
  <c r="AG143" i="20"/>
  <c r="AF143" i="20"/>
  <c r="AE143" i="20"/>
  <c r="AD143" i="20"/>
  <c r="AC143" i="20"/>
  <c r="AB143" i="20"/>
  <c r="AA143" i="20"/>
  <c r="Z143" i="20"/>
  <c r="Y143" i="20"/>
  <c r="X143" i="20"/>
  <c r="W143" i="20"/>
  <c r="H143" i="20"/>
  <c r="F143" i="20"/>
  <c r="BA141" i="20"/>
  <c r="AZ141" i="20"/>
  <c r="AY141" i="20"/>
  <c r="AX141" i="20"/>
  <c r="AW141" i="20"/>
  <c r="AV141" i="20"/>
  <c r="AU141" i="20"/>
  <c r="AT141" i="20"/>
  <c r="AS141" i="20"/>
  <c r="AR141" i="20"/>
  <c r="AQ141" i="20"/>
  <c r="AP141" i="20"/>
  <c r="AO141" i="20"/>
  <c r="AN141" i="20"/>
  <c r="AM141" i="20"/>
  <c r="AL141" i="20"/>
  <c r="AK141" i="20"/>
  <c r="AJ141" i="20"/>
  <c r="AI141" i="20"/>
  <c r="AH141" i="20"/>
  <c r="AG141" i="20"/>
  <c r="AF141" i="20"/>
  <c r="AE141" i="20"/>
  <c r="AD141" i="20"/>
  <c r="AC141" i="20"/>
  <c r="AB141" i="20"/>
  <c r="AA141" i="20"/>
  <c r="Z141" i="20"/>
  <c r="Y141" i="20"/>
  <c r="X141" i="20"/>
  <c r="W141" i="20"/>
  <c r="H141" i="20"/>
  <c r="F141" i="20"/>
  <c r="BA139" i="20"/>
  <c r="AZ139" i="20"/>
  <c r="AY139" i="20"/>
  <c r="AX139" i="20"/>
  <c r="AW139" i="20"/>
  <c r="AV139" i="20"/>
  <c r="AU139" i="20"/>
  <c r="AT139" i="20"/>
  <c r="AS139" i="20"/>
  <c r="AR139" i="20"/>
  <c r="AQ139" i="20"/>
  <c r="AP139" i="20"/>
  <c r="AO139" i="20"/>
  <c r="AN139" i="20"/>
  <c r="AM139" i="20"/>
  <c r="AL139" i="20"/>
  <c r="AK139" i="20"/>
  <c r="AJ139" i="20"/>
  <c r="AI139" i="20"/>
  <c r="AH139" i="20"/>
  <c r="AG139" i="20"/>
  <c r="AF139" i="20"/>
  <c r="AE139" i="20"/>
  <c r="AD139" i="20"/>
  <c r="AC139" i="20"/>
  <c r="AB139" i="20"/>
  <c r="AA139" i="20"/>
  <c r="Z139" i="20"/>
  <c r="Y139" i="20"/>
  <c r="X139" i="20"/>
  <c r="W139" i="20"/>
  <c r="H139" i="20"/>
  <c r="F139" i="20"/>
  <c r="BA137" i="20"/>
  <c r="AZ137" i="20"/>
  <c r="AY137" i="20"/>
  <c r="AX137" i="20"/>
  <c r="AW137" i="20"/>
  <c r="AV137" i="20"/>
  <c r="AU137" i="20"/>
  <c r="AT137" i="20"/>
  <c r="AS137" i="20"/>
  <c r="AR137" i="20"/>
  <c r="AQ137" i="20"/>
  <c r="AP137" i="20"/>
  <c r="AO137" i="20"/>
  <c r="AN137" i="20"/>
  <c r="AM137" i="20"/>
  <c r="AL137" i="20"/>
  <c r="AK137" i="20"/>
  <c r="AJ137" i="20"/>
  <c r="AI137" i="20"/>
  <c r="AH137" i="20"/>
  <c r="AG137" i="20"/>
  <c r="AF137" i="20"/>
  <c r="AE137" i="20"/>
  <c r="AD137" i="20"/>
  <c r="AC137" i="20"/>
  <c r="AB137" i="20"/>
  <c r="AA137" i="20"/>
  <c r="Z137" i="20"/>
  <c r="Y137" i="20"/>
  <c r="X137" i="20"/>
  <c r="W137" i="20"/>
  <c r="H137" i="20"/>
  <c r="F137" i="20"/>
  <c r="BA135" i="20"/>
  <c r="AZ135" i="20"/>
  <c r="AY135" i="20"/>
  <c r="AX135" i="20"/>
  <c r="AW135" i="20"/>
  <c r="AV135" i="20"/>
  <c r="AU135" i="20"/>
  <c r="AT135" i="20"/>
  <c r="AS135" i="20"/>
  <c r="AR135" i="20"/>
  <c r="AQ135" i="20"/>
  <c r="AP135" i="20"/>
  <c r="AO135" i="20"/>
  <c r="AN135" i="20"/>
  <c r="AM135" i="20"/>
  <c r="AL135" i="20"/>
  <c r="AK135" i="20"/>
  <c r="AJ135" i="20"/>
  <c r="AI135" i="20"/>
  <c r="AH135" i="20"/>
  <c r="AG135" i="20"/>
  <c r="AF135" i="20"/>
  <c r="AE135" i="20"/>
  <c r="AD135" i="20"/>
  <c r="AC135" i="20"/>
  <c r="AB135" i="20"/>
  <c r="AA135" i="20"/>
  <c r="Z135" i="20"/>
  <c r="Y135" i="20"/>
  <c r="X135" i="20"/>
  <c r="W135" i="20"/>
  <c r="H135" i="20"/>
  <c r="F135" i="20"/>
  <c r="BA133" i="20"/>
  <c r="AZ133" i="20"/>
  <c r="AY133" i="20"/>
  <c r="AX133" i="20"/>
  <c r="AW133" i="20"/>
  <c r="AV133" i="20"/>
  <c r="AU133" i="20"/>
  <c r="AT133" i="20"/>
  <c r="AS133" i="20"/>
  <c r="AR133" i="20"/>
  <c r="AQ133" i="20"/>
  <c r="AP133" i="20"/>
  <c r="AO133" i="20"/>
  <c r="AN133" i="20"/>
  <c r="AM133" i="20"/>
  <c r="AL133" i="20"/>
  <c r="AK133" i="20"/>
  <c r="AJ133" i="20"/>
  <c r="AI133" i="20"/>
  <c r="AH133" i="20"/>
  <c r="AG133" i="20"/>
  <c r="AF133" i="20"/>
  <c r="AE133" i="20"/>
  <c r="AD133" i="20"/>
  <c r="AC133" i="20"/>
  <c r="AB133" i="20"/>
  <c r="AA133" i="20"/>
  <c r="Z133" i="20"/>
  <c r="Y133" i="20"/>
  <c r="X133" i="20"/>
  <c r="W133" i="20"/>
  <c r="H133" i="20"/>
  <c r="F133" i="20"/>
  <c r="BA131" i="20"/>
  <c r="AZ131" i="20"/>
  <c r="AY131" i="20"/>
  <c r="AX131" i="20"/>
  <c r="AW131" i="20"/>
  <c r="AV131" i="20"/>
  <c r="AU131" i="20"/>
  <c r="AT131" i="20"/>
  <c r="AS131" i="20"/>
  <c r="AR131" i="20"/>
  <c r="AQ131" i="20"/>
  <c r="AP131" i="20"/>
  <c r="AO131" i="20"/>
  <c r="AN131" i="20"/>
  <c r="AM131" i="20"/>
  <c r="AL131" i="20"/>
  <c r="AK131" i="20"/>
  <c r="AJ131" i="20"/>
  <c r="AI131" i="20"/>
  <c r="AH131" i="20"/>
  <c r="AG131" i="20"/>
  <c r="AF131" i="20"/>
  <c r="AE131" i="20"/>
  <c r="AD131" i="20"/>
  <c r="AC131" i="20"/>
  <c r="AB131" i="20"/>
  <c r="AA131" i="20"/>
  <c r="Z131" i="20"/>
  <c r="Y131" i="20"/>
  <c r="X131" i="20"/>
  <c r="W131" i="20"/>
  <c r="H131" i="20"/>
  <c r="F131" i="20"/>
  <c r="BA129" i="20"/>
  <c r="AZ129" i="20"/>
  <c r="AY129" i="20"/>
  <c r="AX129" i="20"/>
  <c r="AW129" i="20"/>
  <c r="AV129" i="20"/>
  <c r="AU129" i="20"/>
  <c r="AT129" i="20"/>
  <c r="AS129" i="20"/>
  <c r="AR129" i="20"/>
  <c r="AQ129" i="20"/>
  <c r="AP129" i="20"/>
  <c r="AO129" i="20"/>
  <c r="AN129" i="20"/>
  <c r="AM129" i="20"/>
  <c r="AL129" i="20"/>
  <c r="AK129" i="20"/>
  <c r="AJ129" i="20"/>
  <c r="AI129" i="20"/>
  <c r="AH129" i="20"/>
  <c r="AG129" i="20"/>
  <c r="AF129" i="20"/>
  <c r="AE129" i="20"/>
  <c r="AD129" i="20"/>
  <c r="AC129" i="20"/>
  <c r="AB129" i="20"/>
  <c r="AA129" i="20"/>
  <c r="Z129" i="20"/>
  <c r="Y129" i="20"/>
  <c r="X129" i="20"/>
  <c r="W129" i="20"/>
  <c r="H129" i="20"/>
  <c r="F129" i="20"/>
  <c r="BA127" i="20"/>
  <c r="AZ127" i="20"/>
  <c r="AY127" i="20"/>
  <c r="AX127" i="20"/>
  <c r="AW127" i="20"/>
  <c r="AV127" i="20"/>
  <c r="AU127" i="20"/>
  <c r="AT127" i="20"/>
  <c r="AS127" i="20"/>
  <c r="AR127" i="20"/>
  <c r="AQ127" i="20"/>
  <c r="AP127" i="20"/>
  <c r="AO127" i="20"/>
  <c r="AN127" i="20"/>
  <c r="AM127" i="20"/>
  <c r="AL127" i="20"/>
  <c r="AK127" i="20"/>
  <c r="AJ127" i="20"/>
  <c r="AI127" i="20"/>
  <c r="AH127" i="20"/>
  <c r="AG127" i="20"/>
  <c r="AF127" i="20"/>
  <c r="AE127" i="20"/>
  <c r="AD127" i="20"/>
  <c r="AC127" i="20"/>
  <c r="AB127" i="20"/>
  <c r="AA127" i="20"/>
  <c r="Z127" i="20"/>
  <c r="Y127" i="20"/>
  <c r="X127" i="20"/>
  <c r="W127" i="20"/>
  <c r="H127" i="20"/>
  <c r="F127" i="20"/>
  <c r="BA125" i="20"/>
  <c r="AZ125" i="20"/>
  <c r="AY125" i="20"/>
  <c r="AX125" i="20"/>
  <c r="AW125" i="20"/>
  <c r="AV125" i="20"/>
  <c r="AU125" i="20"/>
  <c r="AT125" i="20"/>
  <c r="AS125" i="20"/>
  <c r="AR125" i="20"/>
  <c r="AQ125" i="20"/>
  <c r="AP125" i="20"/>
  <c r="AO125" i="20"/>
  <c r="AN125" i="20"/>
  <c r="AM125" i="20"/>
  <c r="AL125" i="20"/>
  <c r="AK125" i="20"/>
  <c r="AJ125" i="20"/>
  <c r="AI125" i="20"/>
  <c r="AH125" i="20"/>
  <c r="AG125" i="20"/>
  <c r="AF125" i="20"/>
  <c r="AE125" i="20"/>
  <c r="AD125" i="20"/>
  <c r="AC125" i="20"/>
  <c r="AB125" i="20"/>
  <c r="AA125" i="20"/>
  <c r="Z125" i="20"/>
  <c r="Y125" i="20"/>
  <c r="X125" i="20"/>
  <c r="W125" i="20"/>
  <c r="H125" i="20"/>
  <c r="F125" i="20"/>
  <c r="BA123" i="20"/>
  <c r="AZ123" i="20"/>
  <c r="AY123" i="20"/>
  <c r="AX123" i="20"/>
  <c r="AW123" i="20"/>
  <c r="AV123" i="20"/>
  <c r="AU123" i="20"/>
  <c r="AT123" i="20"/>
  <c r="AS123" i="20"/>
  <c r="AR123" i="20"/>
  <c r="AQ123" i="20"/>
  <c r="AP123" i="20"/>
  <c r="AO123" i="20"/>
  <c r="AN123" i="20"/>
  <c r="AM123" i="20"/>
  <c r="AL123" i="20"/>
  <c r="AK123" i="20"/>
  <c r="AJ123" i="20"/>
  <c r="AI123" i="20"/>
  <c r="AH123" i="20"/>
  <c r="AG123" i="20"/>
  <c r="AF123" i="20"/>
  <c r="AE123" i="20"/>
  <c r="AD123" i="20"/>
  <c r="AC123" i="20"/>
  <c r="AB123" i="20"/>
  <c r="AA123" i="20"/>
  <c r="Z123" i="20"/>
  <c r="Y123" i="20"/>
  <c r="X123" i="20"/>
  <c r="W123" i="20"/>
  <c r="H123" i="20"/>
  <c r="F123" i="20"/>
  <c r="BA121" i="20"/>
  <c r="AZ121" i="20"/>
  <c r="AY121" i="20"/>
  <c r="AX121" i="20"/>
  <c r="AW121" i="20"/>
  <c r="AV121" i="20"/>
  <c r="AU121" i="20"/>
  <c r="AT121" i="20"/>
  <c r="AS121" i="20"/>
  <c r="AR121" i="20"/>
  <c r="AQ121" i="20"/>
  <c r="AP121" i="20"/>
  <c r="AO121" i="20"/>
  <c r="AN121" i="20"/>
  <c r="AM121" i="20"/>
  <c r="AL121" i="20"/>
  <c r="AK121" i="20"/>
  <c r="AJ121" i="20"/>
  <c r="AI121" i="20"/>
  <c r="AH121" i="20"/>
  <c r="AG121" i="20"/>
  <c r="AF121" i="20"/>
  <c r="AE121" i="20"/>
  <c r="AD121" i="20"/>
  <c r="AC121" i="20"/>
  <c r="AB121" i="20"/>
  <c r="AA121" i="20"/>
  <c r="Z121" i="20"/>
  <c r="Y121" i="20"/>
  <c r="X121" i="20"/>
  <c r="W121" i="20"/>
  <c r="H121" i="20"/>
  <c r="F121" i="20"/>
  <c r="BA119" i="20"/>
  <c r="AZ119" i="20"/>
  <c r="AY119" i="20"/>
  <c r="AX119" i="20"/>
  <c r="AW119" i="20"/>
  <c r="AV119" i="20"/>
  <c r="AU119" i="20"/>
  <c r="AT119" i="20"/>
  <c r="AS119" i="20"/>
  <c r="AR119" i="20"/>
  <c r="AQ119" i="20"/>
  <c r="AP119" i="20"/>
  <c r="AO119" i="20"/>
  <c r="AN119" i="20"/>
  <c r="AM119" i="20"/>
  <c r="AL119" i="20"/>
  <c r="AK119" i="20"/>
  <c r="AJ119" i="20"/>
  <c r="AI119" i="20"/>
  <c r="AH119" i="20"/>
  <c r="AG119" i="20"/>
  <c r="AF119" i="20"/>
  <c r="AE119" i="20"/>
  <c r="AD119" i="20"/>
  <c r="AC119" i="20"/>
  <c r="AB119" i="20"/>
  <c r="AA119" i="20"/>
  <c r="Z119" i="20"/>
  <c r="Y119" i="20"/>
  <c r="X119" i="20"/>
  <c r="W119" i="20"/>
  <c r="H119" i="20"/>
  <c r="F119" i="20"/>
  <c r="BA117" i="20"/>
  <c r="AZ117" i="20"/>
  <c r="AY117" i="20"/>
  <c r="AX117" i="20"/>
  <c r="AW117" i="20"/>
  <c r="AV117" i="20"/>
  <c r="AU117" i="20"/>
  <c r="AT117" i="20"/>
  <c r="AS117" i="20"/>
  <c r="AR117" i="20"/>
  <c r="AQ117" i="20"/>
  <c r="AP117" i="20"/>
  <c r="AO117" i="20"/>
  <c r="AN117" i="20"/>
  <c r="AM117" i="20"/>
  <c r="AL117" i="20"/>
  <c r="AK117" i="20"/>
  <c r="AJ117" i="20"/>
  <c r="AI117" i="20"/>
  <c r="AH117" i="20"/>
  <c r="AG117" i="20"/>
  <c r="AF117" i="20"/>
  <c r="AE117" i="20"/>
  <c r="AD117" i="20"/>
  <c r="AC117" i="20"/>
  <c r="AB117" i="20"/>
  <c r="AA117" i="20"/>
  <c r="Z117" i="20"/>
  <c r="Y117" i="20"/>
  <c r="X117" i="20"/>
  <c r="W117" i="20"/>
  <c r="H117" i="20"/>
  <c r="F117" i="20"/>
  <c r="BA115" i="20"/>
  <c r="AZ115" i="20"/>
  <c r="AY115" i="20"/>
  <c r="AX115" i="20"/>
  <c r="AW115" i="20"/>
  <c r="AV115" i="20"/>
  <c r="AU115" i="20"/>
  <c r="AT115" i="20"/>
  <c r="AS115" i="20"/>
  <c r="AR115" i="20"/>
  <c r="AQ115" i="20"/>
  <c r="AP115" i="20"/>
  <c r="AO115" i="20"/>
  <c r="AN115" i="20"/>
  <c r="AM115" i="20"/>
  <c r="AL115" i="20"/>
  <c r="AK115" i="20"/>
  <c r="AJ115" i="20"/>
  <c r="AI115" i="20"/>
  <c r="AH115" i="20"/>
  <c r="AG115" i="20"/>
  <c r="AF115" i="20"/>
  <c r="AE115" i="20"/>
  <c r="AD115" i="20"/>
  <c r="AC115" i="20"/>
  <c r="AB115" i="20"/>
  <c r="AA115" i="20"/>
  <c r="Z115" i="20"/>
  <c r="Y115" i="20"/>
  <c r="X115" i="20"/>
  <c r="W115" i="20"/>
  <c r="H115" i="20"/>
  <c r="F115" i="20"/>
  <c r="BA113" i="20"/>
  <c r="AZ113" i="20"/>
  <c r="AY113" i="20"/>
  <c r="AX113" i="20"/>
  <c r="AW113" i="20"/>
  <c r="AV113" i="20"/>
  <c r="AU113" i="20"/>
  <c r="AT113" i="20"/>
  <c r="AS113" i="20"/>
  <c r="AR113" i="20"/>
  <c r="AQ113" i="20"/>
  <c r="AP113" i="20"/>
  <c r="AO113" i="20"/>
  <c r="AN113" i="20"/>
  <c r="AM113" i="20"/>
  <c r="AL113" i="20"/>
  <c r="AK113" i="20"/>
  <c r="AJ113" i="20"/>
  <c r="AI113" i="20"/>
  <c r="AH113" i="20"/>
  <c r="AG113" i="20"/>
  <c r="AF113" i="20"/>
  <c r="AE113" i="20"/>
  <c r="AD113" i="20"/>
  <c r="AC113" i="20"/>
  <c r="AB113" i="20"/>
  <c r="AA113" i="20"/>
  <c r="Z113" i="20"/>
  <c r="Y113" i="20"/>
  <c r="X113" i="20"/>
  <c r="W113" i="20"/>
  <c r="H113" i="20"/>
  <c r="F113" i="20"/>
  <c r="BA111" i="20"/>
  <c r="AZ111" i="20"/>
  <c r="AY111" i="20"/>
  <c r="AX111" i="20"/>
  <c r="AW111" i="20"/>
  <c r="AV111" i="20"/>
  <c r="AU111" i="20"/>
  <c r="AT111" i="20"/>
  <c r="AS111" i="20"/>
  <c r="AR111" i="20"/>
  <c r="AQ111" i="20"/>
  <c r="AP111" i="20"/>
  <c r="AO111" i="20"/>
  <c r="AN111" i="20"/>
  <c r="AM111" i="20"/>
  <c r="AL111" i="20"/>
  <c r="AK111" i="20"/>
  <c r="AJ111" i="20"/>
  <c r="AI111" i="20"/>
  <c r="AH111" i="20"/>
  <c r="AG111" i="20"/>
  <c r="AF111" i="20"/>
  <c r="AE111" i="20"/>
  <c r="AD111" i="20"/>
  <c r="AC111" i="20"/>
  <c r="AB111" i="20"/>
  <c r="AA111" i="20"/>
  <c r="Z111" i="20"/>
  <c r="Y111" i="20"/>
  <c r="X111" i="20"/>
  <c r="W111" i="20"/>
  <c r="H111" i="20"/>
  <c r="F111" i="20"/>
  <c r="BA109" i="20"/>
  <c r="AZ109" i="20"/>
  <c r="AY109" i="20"/>
  <c r="AX109" i="20"/>
  <c r="AW109" i="20"/>
  <c r="AV109" i="20"/>
  <c r="AU109" i="20"/>
  <c r="AT109" i="20"/>
  <c r="AS109" i="20"/>
  <c r="AR109" i="20"/>
  <c r="AQ109" i="20"/>
  <c r="AP109" i="20"/>
  <c r="AO109" i="20"/>
  <c r="AN109" i="20"/>
  <c r="AM109" i="20"/>
  <c r="AL109" i="20"/>
  <c r="AK109" i="20"/>
  <c r="AJ109" i="20"/>
  <c r="AI109" i="20"/>
  <c r="AH109" i="20"/>
  <c r="AG109" i="20"/>
  <c r="AF109" i="20"/>
  <c r="AE109" i="20"/>
  <c r="AD109" i="20"/>
  <c r="AC109" i="20"/>
  <c r="AB109" i="20"/>
  <c r="AA109" i="20"/>
  <c r="Z109" i="20"/>
  <c r="Y109" i="20"/>
  <c r="X109" i="20"/>
  <c r="W109" i="20"/>
  <c r="H109" i="20"/>
  <c r="F109" i="20"/>
  <c r="BA107" i="20"/>
  <c r="AZ107" i="20"/>
  <c r="AY107" i="20"/>
  <c r="AX107" i="20"/>
  <c r="AW107" i="20"/>
  <c r="AV107" i="20"/>
  <c r="AU107" i="20"/>
  <c r="AT107" i="20"/>
  <c r="AS107" i="20"/>
  <c r="AR107" i="20"/>
  <c r="AQ107" i="20"/>
  <c r="AP107" i="20"/>
  <c r="AO107" i="20"/>
  <c r="AN107" i="20"/>
  <c r="AM107" i="20"/>
  <c r="AL107" i="20"/>
  <c r="AK107" i="20"/>
  <c r="AJ107" i="20"/>
  <c r="AI107" i="20"/>
  <c r="AH107" i="20"/>
  <c r="AG107" i="20"/>
  <c r="AF107" i="20"/>
  <c r="AE107" i="20"/>
  <c r="AD107" i="20"/>
  <c r="AC107" i="20"/>
  <c r="AB107" i="20"/>
  <c r="AA107" i="20"/>
  <c r="Z107" i="20"/>
  <c r="Y107" i="20"/>
  <c r="X107" i="20"/>
  <c r="W107" i="20"/>
  <c r="H107" i="20"/>
  <c r="F107" i="20"/>
  <c r="BA105" i="20"/>
  <c r="AZ105" i="20"/>
  <c r="AY105" i="20"/>
  <c r="AX105" i="20"/>
  <c r="AW105" i="20"/>
  <c r="AV105" i="20"/>
  <c r="AU105" i="20"/>
  <c r="AT105" i="20"/>
  <c r="AS105" i="20"/>
  <c r="AR105" i="20"/>
  <c r="AQ105" i="20"/>
  <c r="AP105" i="20"/>
  <c r="AO105" i="20"/>
  <c r="AN105" i="20"/>
  <c r="AM105" i="20"/>
  <c r="AL105" i="20"/>
  <c r="AK105" i="20"/>
  <c r="AJ105" i="20"/>
  <c r="AI105" i="20"/>
  <c r="AH105" i="20"/>
  <c r="AG105" i="20"/>
  <c r="AF105" i="20"/>
  <c r="AE105" i="20"/>
  <c r="AD105" i="20"/>
  <c r="AC105" i="20"/>
  <c r="AB105" i="20"/>
  <c r="AA105" i="20"/>
  <c r="Z105" i="20"/>
  <c r="Y105" i="20"/>
  <c r="X105" i="20"/>
  <c r="W105" i="20"/>
  <c r="H105" i="20"/>
  <c r="F105" i="20"/>
  <c r="BA103" i="20"/>
  <c r="AZ103" i="20"/>
  <c r="AY103" i="20"/>
  <c r="AX103" i="20"/>
  <c r="AW103" i="20"/>
  <c r="AV103" i="20"/>
  <c r="AU103" i="20"/>
  <c r="AT103" i="20"/>
  <c r="AS103" i="20"/>
  <c r="AR103" i="20"/>
  <c r="AQ103" i="20"/>
  <c r="AP103" i="20"/>
  <c r="AO103" i="20"/>
  <c r="AN103" i="20"/>
  <c r="AM103" i="20"/>
  <c r="AL103" i="20"/>
  <c r="AK103" i="20"/>
  <c r="AJ103" i="20"/>
  <c r="AI103" i="20"/>
  <c r="AH103" i="20"/>
  <c r="AG103" i="20"/>
  <c r="AF103" i="20"/>
  <c r="AE103" i="20"/>
  <c r="AD103" i="20"/>
  <c r="AC103" i="20"/>
  <c r="AB103" i="20"/>
  <c r="AA103" i="20"/>
  <c r="Z103" i="20"/>
  <c r="Y103" i="20"/>
  <c r="X103" i="20"/>
  <c r="W103" i="20"/>
  <c r="H103" i="20"/>
  <c r="F103" i="20"/>
  <c r="BA101" i="20"/>
  <c r="AZ101" i="20"/>
  <c r="AY101" i="20"/>
  <c r="AX101" i="20"/>
  <c r="AW101" i="20"/>
  <c r="AV101" i="20"/>
  <c r="AU101" i="20"/>
  <c r="AT101" i="20"/>
  <c r="AS101" i="20"/>
  <c r="AR101" i="20"/>
  <c r="AQ101" i="20"/>
  <c r="AP101" i="20"/>
  <c r="AO101" i="20"/>
  <c r="AN101" i="20"/>
  <c r="AM101" i="20"/>
  <c r="AL101" i="20"/>
  <c r="AK101" i="20"/>
  <c r="AJ101" i="20"/>
  <c r="AI101" i="20"/>
  <c r="AH101" i="20"/>
  <c r="AG101" i="20"/>
  <c r="AF101" i="20"/>
  <c r="AE101" i="20"/>
  <c r="AD101" i="20"/>
  <c r="AC101" i="20"/>
  <c r="AB101" i="20"/>
  <c r="AA101" i="20"/>
  <c r="Z101" i="20"/>
  <c r="Y101" i="20"/>
  <c r="X101" i="20"/>
  <c r="W101" i="20"/>
  <c r="H101" i="20"/>
  <c r="F101" i="20"/>
  <c r="BA99" i="20"/>
  <c r="AZ99" i="20"/>
  <c r="AY99" i="20"/>
  <c r="AX99" i="20"/>
  <c r="AW99" i="20"/>
  <c r="AV99" i="20"/>
  <c r="AU99" i="20"/>
  <c r="AT99" i="20"/>
  <c r="AS99" i="20"/>
  <c r="AR99" i="20"/>
  <c r="AQ99" i="20"/>
  <c r="AP99" i="20"/>
  <c r="AO99" i="20"/>
  <c r="AN99" i="20"/>
  <c r="AM99" i="20"/>
  <c r="AL99" i="20"/>
  <c r="AK99" i="20"/>
  <c r="AJ99" i="20"/>
  <c r="AI99" i="20"/>
  <c r="AH99" i="20"/>
  <c r="AG99" i="20"/>
  <c r="AF99" i="20"/>
  <c r="AE99" i="20"/>
  <c r="AD99" i="20"/>
  <c r="AC99" i="20"/>
  <c r="AB99" i="20"/>
  <c r="AA99" i="20"/>
  <c r="Z99" i="20"/>
  <c r="Y99" i="20"/>
  <c r="X99" i="20"/>
  <c r="W99" i="20"/>
  <c r="H99" i="20"/>
  <c r="F99" i="20"/>
  <c r="BA97" i="20"/>
  <c r="AZ97" i="20"/>
  <c r="AY97" i="20"/>
  <c r="AX97" i="20"/>
  <c r="AW97" i="20"/>
  <c r="AV97" i="20"/>
  <c r="AU97" i="20"/>
  <c r="AT97" i="20"/>
  <c r="AS97" i="20"/>
  <c r="AR97" i="20"/>
  <c r="AQ97" i="20"/>
  <c r="AP97" i="20"/>
  <c r="AO97" i="20"/>
  <c r="AN97" i="20"/>
  <c r="AM97" i="20"/>
  <c r="AL97" i="20"/>
  <c r="AK97" i="20"/>
  <c r="AJ97" i="20"/>
  <c r="AI97" i="20"/>
  <c r="AH97" i="20"/>
  <c r="AG97" i="20"/>
  <c r="AF97" i="20"/>
  <c r="AE97" i="20"/>
  <c r="AD97" i="20"/>
  <c r="AC97" i="20"/>
  <c r="AB97" i="20"/>
  <c r="AA97" i="20"/>
  <c r="Z97" i="20"/>
  <c r="Y97" i="20"/>
  <c r="X97" i="20"/>
  <c r="W97" i="20"/>
  <c r="H97" i="20"/>
  <c r="F97" i="20"/>
  <c r="BA95" i="20"/>
  <c r="AZ95" i="20"/>
  <c r="AY95" i="20"/>
  <c r="AX95" i="20"/>
  <c r="AW95" i="20"/>
  <c r="AV95" i="20"/>
  <c r="AU95" i="20"/>
  <c r="AT95" i="20"/>
  <c r="AS95" i="20"/>
  <c r="AR95" i="20"/>
  <c r="AQ95" i="20"/>
  <c r="AP95" i="20"/>
  <c r="AO95" i="20"/>
  <c r="AN95" i="20"/>
  <c r="AM95" i="20"/>
  <c r="AL95" i="20"/>
  <c r="AK95" i="20"/>
  <c r="AJ95" i="20"/>
  <c r="AI95" i="20"/>
  <c r="AH95" i="20"/>
  <c r="AG95" i="20"/>
  <c r="AF95" i="20"/>
  <c r="AE95" i="20"/>
  <c r="AD95" i="20"/>
  <c r="AC95" i="20"/>
  <c r="AB95" i="20"/>
  <c r="AA95" i="20"/>
  <c r="Z95" i="20"/>
  <c r="Y95" i="20"/>
  <c r="X95" i="20"/>
  <c r="W95" i="20"/>
  <c r="H95" i="20"/>
  <c r="F95" i="20"/>
  <c r="BA93" i="20"/>
  <c r="AZ93" i="20"/>
  <c r="AY93" i="20"/>
  <c r="AX93" i="20"/>
  <c r="AW93" i="20"/>
  <c r="AV93" i="20"/>
  <c r="AU93" i="20"/>
  <c r="AT93" i="20"/>
  <c r="AS93" i="20"/>
  <c r="AR93" i="20"/>
  <c r="AQ93" i="20"/>
  <c r="AP93" i="20"/>
  <c r="AO93" i="20"/>
  <c r="AN93" i="20"/>
  <c r="AM93" i="20"/>
  <c r="AL93" i="20"/>
  <c r="AK93" i="20"/>
  <c r="AJ93" i="20"/>
  <c r="AI93" i="20"/>
  <c r="AH93" i="20"/>
  <c r="AG93" i="20"/>
  <c r="AF93" i="20"/>
  <c r="AE93" i="20"/>
  <c r="AD93" i="20"/>
  <c r="AC93" i="20"/>
  <c r="AB93" i="20"/>
  <c r="AA93" i="20"/>
  <c r="Z93" i="20"/>
  <c r="Y93" i="20"/>
  <c r="X93" i="20"/>
  <c r="W93" i="20"/>
  <c r="H93" i="20"/>
  <c r="F93" i="20"/>
  <c r="BA91" i="20"/>
  <c r="AZ91" i="20"/>
  <c r="AY91" i="20"/>
  <c r="AX91" i="20"/>
  <c r="AW91" i="20"/>
  <c r="AV91" i="20"/>
  <c r="AU91" i="20"/>
  <c r="AT91" i="20"/>
  <c r="AS91" i="20"/>
  <c r="AR91" i="20"/>
  <c r="AQ91" i="20"/>
  <c r="AP91" i="20"/>
  <c r="AO91" i="20"/>
  <c r="AN91" i="20"/>
  <c r="AM91" i="20"/>
  <c r="AL91" i="20"/>
  <c r="AK91" i="20"/>
  <c r="AJ91" i="20"/>
  <c r="AI91" i="20"/>
  <c r="AH91" i="20"/>
  <c r="AG91" i="20"/>
  <c r="AF91" i="20"/>
  <c r="AE91" i="20"/>
  <c r="AD91" i="20"/>
  <c r="AC91" i="20"/>
  <c r="AB91" i="20"/>
  <c r="AA91" i="20"/>
  <c r="Z91" i="20"/>
  <c r="Y91" i="20"/>
  <c r="X91" i="20"/>
  <c r="W91" i="20"/>
  <c r="H91" i="20"/>
  <c r="F91" i="20"/>
  <c r="BA89" i="20"/>
  <c r="AZ89" i="20"/>
  <c r="AY89" i="20"/>
  <c r="AX89" i="20"/>
  <c r="AW89" i="20"/>
  <c r="AV89" i="20"/>
  <c r="AU89" i="20"/>
  <c r="AT89" i="20"/>
  <c r="AS89" i="20"/>
  <c r="AR89" i="20"/>
  <c r="AQ89" i="20"/>
  <c r="AP89" i="20"/>
  <c r="AO89" i="20"/>
  <c r="AN89" i="20"/>
  <c r="AM89" i="20"/>
  <c r="AL89" i="20"/>
  <c r="AK89" i="20"/>
  <c r="AJ89" i="20"/>
  <c r="AI89" i="20"/>
  <c r="AH89" i="20"/>
  <c r="AG89" i="20"/>
  <c r="AF89" i="20"/>
  <c r="AE89" i="20"/>
  <c r="AD89" i="20"/>
  <c r="AC89" i="20"/>
  <c r="AB89" i="20"/>
  <c r="AA89" i="20"/>
  <c r="Z89" i="20"/>
  <c r="Y89" i="20"/>
  <c r="X89" i="20"/>
  <c r="W89" i="20"/>
  <c r="H89" i="20"/>
  <c r="F89" i="20"/>
  <c r="BA87" i="20"/>
  <c r="AZ87" i="20"/>
  <c r="AY87" i="20"/>
  <c r="AX87" i="20"/>
  <c r="AW87" i="20"/>
  <c r="AV87" i="20"/>
  <c r="AU87" i="20"/>
  <c r="AT87" i="20"/>
  <c r="AS87" i="20"/>
  <c r="AR87" i="20"/>
  <c r="AQ87" i="20"/>
  <c r="AP87" i="20"/>
  <c r="AO87" i="20"/>
  <c r="AN87" i="20"/>
  <c r="AM87" i="20"/>
  <c r="AL87" i="20"/>
  <c r="AK87" i="20"/>
  <c r="AJ87" i="20"/>
  <c r="AI87" i="20"/>
  <c r="AH87" i="20"/>
  <c r="AG87" i="20"/>
  <c r="AF87" i="20"/>
  <c r="AE87" i="20"/>
  <c r="AD87" i="20"/>
  <c r="AC87" i="20"/>
  <c r="AB87" i="20"/>
  <c r="AA87" i="20"/>
  <c r="Z87" i="20"/>
  <c r="Y87" i="20"/>
  <c r="X87" i="20"/>
  <c r="W87" i="20"/>
  <c r="H87" i="20"/>
  <c r="F87" i="20"/>
  <c r="BA85" i="20"/>
  <c r="AZ85" i="20"/>
  <c r="AY85" i="20"/>
  <c r="AX85" i="20"/>
  <c r="AW85" i="20"/>
  <c r="AV85" i="20"/>
  <c r="AU85" i="20"/>
  <c r="AT85" i="20"/>
  <c r="AS85" i="20"/>
  <c r="AR85" i="20"/>
  <c r="AQ85" i="20"/>
  <c r="AP85" i="20"/>
  <c r="AO85" i="20"/>
  <c r="AN85" i="20"/>
  <c r="AM85" i="20"/>
  <c r="AL85" i="20"/>
  <c r="AK85" i="20"/>
  <c r="AJ85" i="20"/>
  <c r="AI85" i="20"/>
  <c r="AH85" i="20"/>
  <c r="AG85" i="20"/>
  <c r="AF85" i="20"/>
  <c r="AE85" i="20"/>
  <c r="AD85" i="20"/>
  <c r="AC85" i="20"/>
  <c r="AB85" i="20"/>
  <c r="AA85" i="20"/>
  <c r="Z85" i="20"/>
  <c r="Y85" i="20"/>
  <c r="X85" i="20"/>
  <c r="W85" i="20"/>
  <c r="H85" i="20"/>
  <c r="F85" i="20"/>
  <c r="BA83" i="20"/>
  <c r="AZ83" i="20"/>
  <c r="AY83" i="20"/>
  <c r="AX83" i="20"/>
  <c r="AW83" i="20"/>
  <c r="AV83" i="20"/>
  <c r="AU83" i="20"/>
  <c r="AT83" i="20"/>
  <c r="AS83" i="20"/>
  <c r="AR83" i="20"/>
  <c r="AQ83" i="20"/>
  <c r="AP83" i="20"/>
  <c r="AO83" i="20"/>
  <c r="AN83" i="20"/>
  <c r="AM83" i="20"/>
  <c r="AL83" i="20"/>
  <c r="AK83" i="20"/>
  <c r="AJ83" i="20"/>
  <c r="AI83" i="20"/>
  <c r="AH83" i="20"/>
  <c r="AG83" i="20"/>
  <c r="AF83" i="20"/>
  <c r="AE83" i="20"/>
  <c r="AD83" i="20"/>
  <c r="AC83" i="20"/>
  <c r="AB83" i="20"/>
  <c r="AA83" i="20"/>
  <c r="Z83" i="20"/>
  <c r="Y83" i="20"/>
  <c r="X83" i="20"/>
  <c r="W83" i="20"/>
  <c r="H83" i="20"/>
  <c r="F83" i="20"/>
  <c r="BA81" i="20"/>
  <c r="AZ81" i="20"/>
  <c r="AY81" i="20"/>
  <c r="AX81" i="20"/>
  <c r="AW81" i="20"/>
  <c r="AV81" i="20"/>
  <c r="AU81" i="20"/>
  <c r="AT81" i="20"/>
  <c r="AS81" i="20"/>
  <c r="AR81" i="20"/>
  <c r="AQ81" i="20"/>
  <c r="AP81" i="20"/>
  <c r="AO81" i="20"/>
  <c r="AN81" i="20"/>
  <c r="AM81" i="20"/>
  <c r="AL81" i="20"/>
  <c r="AK81" i="20"/>
  <c r="AJ81" i="20"/>
  <c r="AI81" i="20"/>
  <c r="AH81" i="20"/>
  <c r="AG81" i="20"/>
  <c r="AF81" i="20"/>
  <c r="AE81" i="20"/>
  <c r="AD81" i="20"/>
  <c r="AC81" i="20"/>
  <c r="AB81" i="20"/>
  <c r="AA81" i="20"/>
  <c r="Z81" i="20"/>
  <c r="Y81" i="20"/>
  <c r="X81" i="20"/>
  <c r="W81" i="20"/>
  <c r="H81" i="20"/>
  <c r="F81" i="20"/>
  <c r="BA79" i="20"/>
  <c r="AZ79" i="20"/>
  <c r="AY79" i="20"/>
  <c r="AX79" i="20"/>
  <c r="AW79" i="20"/>
  <c r="AV79" i="20"/>
  <c r="AU79" i="20"/>
  <c r="AT79" i="20"/>
  <c r="AS79" i="20"/>
  <c r="AR79" i="20"/>
  <c r="AQ79" i="20"/>
  <c r="AP79" i="20"/>
  <c r="AO79" i="20"/>
  <c r="AN79" i="20"/>
  <c r="AM79" i="20"/>
  <c r="AL79" i="20"/>
  <c r="AK79" i="20"/>
  <c r="AJ79" i="20"/>
  <c r="AI79" i="20"/>
  <c r="AH79" i="20"/>
  <c r="AG79" i="20"/>
  <c r="AF79" i="20"/>
  <c r="AE79" i="20"/>
  <c r="AD79" i="20"/>
  <c r="AC79" i="20"/>
  <c r="AB79" i="20"/>
  <c r="AA79" i="20"/>
  <c r="Z79" i="20"/>
  <c r="Y79" i="20"/>
  <c r="X79" i="20"/>
  <c r="W79" i="20"/>
  <c r="H79" i="20"/>
  <c r="F79" i="20"/>
  <c r="BA77" i="20"/>
  <c r="AZ77" i="20"/>
  <c r="AY77" i="20"/>
  <c r="AX77" i="20"/>
  <c r="AW77" i="20"/>
  <c r="AV77" i="20"/>
  <c r="AU77" i="20"/>
  <c r="AT77" i="20"/>
  <c r="AS77" i="20"/>
  <c r="AR77" i="20"/>
  <c r="AQ77" i="20"/>
  <c r="AP77" i="20"/>
  <c r="AO77" i="20"/>
  <c r="AN77" i="20"/>
  <c r="AM77" i="20"/>
  <c r="AL77" i="20"/>
  <c r="AK77" i="20"/>
  <c r="AJ77" i="20"/>
  <c r="AI77" i="20"/>
  <c r="AH77" i="20"/>
  <c r="AG77" i="20"/>
  <c r="AF77" i="20"/>
  <c r="AE77" i="20"/>
  <c r="AD77" i="20"/>
  <c r="AC77" i="20"/>
  <c r="AB77" i="20"/>
  <c r="AA77" i="20"/>
  <c r="Z77" i="20"/>
  <c r="Y77" i="20"/>
  <c r="X77" i="20"/>
  <c r="W77" i="20"/>
  <c r="H77" i="20"/>
  <c r="F77" i="20"/>
  <c r="BA75" i="20"/>
  <c r="AZ75" i="20"/>
  <c r="AY75" i="20"/>
  <c r="AX75" i="20"/>
  <c r="AW75" i="20"/>
  <c r="AV75" i="20"/>
  <c r="AU75" i="20"/>
  <c r="AT75" i="20"/>
  <c r="AS75" i="20"/>
  <c r="AR75" i="20"/>
  <c r="AQ75" i="20"/>
  <c r="AP75" i="20"/>
  <c r="AO75" i="20"/>
  <c r="AN75" i="20"/>
  <c r="AM75" i="20"/>
  <c r="AL75" i="20"/>
  <c r="AK75" i="20"/>
  <c r="AJ75" i="20"/>
  <c r="AI75" i="20"/>
  <c r="AH75" i="20"/>
  <c r="AG75" i="20"/>
  <c r="AF75" i="20"/>
  <c r="AE75" i="20"/>
  <c r="AD75" i="20"/>
  <c r="AC75" i="20"/>
  <c r="AB75" i="20"/>
  <c r="AA75" i="20"/>
  <c r="Z75" i="20"/>
  <c r="Y75" i="20"/>
  <c r="X75" i="20"/>
  <c r="W75" i="20"/>
  <c r="H75" i="20"/>
  <c r="F75" i="20"/>
  <c r="BA73" i="20"/>
  <c r="AZ73" i="20"/>
  <c r="AY73" i="20"/>
  <c r="AX73" i="20"/>
  <c r="AW73" i="20"/>
  <c r="AV73" i="20"/>
  <c r="AU73" i="20"/>
  <c r="AT73" i="20"/>
  <c r="AS73" i="20"/>
  <c r="AR73" i="20"/>
  <c r="AQ73" i="20"/>
  <c r="AP73" i="20"/>
  <c r="AO73" i="20"/>
  <c r="AN73" i="20"/>
  <c r="AM73" i="20"/>
  <c r="AL73" i="20"/>
  <c r="AK73" i="20"/>
  <c r="AJ73" i="20"/>
  <c r="AI73" i="20"/>
  <c r="AH73" i="20"/>
  <c r="AG73" i="20"/>
  <c r="AF73" i="20"/>
  <c r="AE73" i="20"/>
  <c r="AD73" i="20"/>
  <c r="AC73" i="20"/>
  <c r="AB73" i="20"/>
  <c r="AA73" i="20"/>
  <c r="Z73" i="20"/>
  <c r="Y73" i="20"/>
  <c r="X73" i="20"/>
  <c r="W73" i="20"/>
  <c r="BA71" i="20"/>
  <c r="AZ71" i="20"/>
  <c r="AY71" i="20"/>
  <c r="AX71" i="20"/>
  <c r="AW71" i="20"/>
  <c r="AV71" i="20"/>
  <c r="AU71" i="20"/>
  <c r="AT71" i="20"/>
  <c r="AS71" i="20"/>
  <c r="AR71" i="20"/>
  <c r="AQ71" i="20"/>
  <c r="AP71" i="20"/>
  <c r="AO71" i="20"/>
  <c r="AN71" i="20"/>
  <c r="AM71" i="20"/>
  <c r="AL71" i="20"/>
  <c r="AK71" i="20"/>
  <c r="AJ71" i="20"/>
  <c r="AI71" i="20"/>
  <c r="AH71" i="20"/>
  <c r="AG71" i="20"/>
  <c r="AF71" i="20"/>
  <c r="AE71" i="20"/>
  <c r="AD71" i="20"/>
  <c r="AC71" i="20"/>
  <c r="AB71" i="20"/>
  <c r="AA71" i="20"/>
  <c r="Z71" i="20"/>
  <c r="Y71" i="20"/>
  <c r="X71" i="20"/>
  <c r="W71" i="20"/>
  <c r="BA69" i="20"/>
  <c r="AZ69" i="20"/>
  <c r="AY69" i="20"/>
  <c r="AX69" i="20"/>
  <c r="AW69" i="20"/>
  <c r="AV69" i="20"/>
  <c r="AU69" i="20"/>
  <c r="AT69" i="20"/>
  <c r="AS69" i="20"/>
  <c r="AR69" i="20"/>
  <c r="AQ69" i="20"/>
  <c r="AP69" i="20"/>
  <c r="AO69" i="20"/>
  <c r="AN69" i="20"/>
  <c r="AM69" i="20"/>
  <c r="AL69" i="20"/>
  <c r="AK69" i="20"/>
  <c r="AJ69" i="20"/>
  <c r="AI69" i="20"/>
  <c r="AH69" i="20"/>
  <c r="AG69" i="20"/>
  <c r="AF69" i="20"/>
  <c r="AE69" i="20"/>
  <c r="AD69" i="20"/>
  <c r="AC69" i="20"/>
  <c r="AB69" i="20"/>
  <c r="AA69" i="20"/>
  <c r="Z69" i="20"/>
  <c r="Y69" i="20"/>
  <c r="X69" i="20"/>
  <c r="W69" i="20"/>
  <c r="BA67" i="20"/>
  <c r="AZ67" i="20"/>
  <c r="AY67" i="20"/>
  <c r="AX67" i="20"/>
  <c r="AW67" i="20"/>
  <c r="AV67" i="20"/>
  <c r="AU67" i="20"/>
  <c r="AT67" i="20"/>
  <c r="AS67" i="20"/>
  <c r="AR67" i="20"/>
  <c r="AQ67" i="20"/>
  <c r="AP67" i="20"/>
  <c r="AO67" i="20"/>
  <c r="AN67" i="20"/>
  <c r="AM67" i="20"/>
  <c r="AL67" i="20"/>
  <c r="AK67" i="20"/>
  <c r="AJ67" i="20"/>
  <c r="AI67" i="20"/>
  <c r="AH67" i="20"/>
  <c r="AG67" i="20"/>
  <c r="AF67" i="20"/>
  <c r="AE67" i="20"/>
  <c r="AD67" i="20"/>
  <c r="AC67" i="20"/>
  <c r="AB67" i="20"/>
  <c r="AA67" i="20"/>
  <c r="Z67" i="20"/>
  <c r="Y67" i="20"/>
  <c r="X67" i="20"/>
  <c r="W67" i="20"/>
  <c r="BA65" i="20"/>
  <c r="AZ65" i="20"/>
  <c r="AY65" i="20"/>
  <c r="AX65" i="20"/>
  <c r="AW65" i="20"/>
  <c r="AV65" i="20"/>
  <c r="AU65" i="20"/>
  <c r="AT65" i="20"/>
  <c r="AS65" i="20"/>
  <c r="AR65" i="20"/>
  <c r="AQ65" i="20"/>
  <c r="AP65" i="20"/>
  <c r="AO65" i="20"/>
  <c r="AN65" i="20"/>
  <c r="AM65" i="20"/>
  <c r="AL65" i="20"/>
  <c r="AK65" i="20"/>
  <c r="AJ65" i="20"/>
  <c r="AI65" i="20"/>
  <c r="AH65" i="20"/>
  <c r="AG65" i="20"/>
  <c r="AF65" i="20"/>
  <c r="AE65" i="20"/>
  <c r="AD65" i="20"/>
  <c r="AC65" i="20"/>
  <c r="AB65" i="20"/>
  <c r="AA65" i="20"/>
  <c r="Z65" i="20"/>
  <c r="Y65" i="20"/>
  <c r="X65" i="20"/>
  <c r="W65" i="20"/>
  <c r="BA63" i="20"/>
  <c r="AZ63" i="20"/>
  <c r="AY63" i="20"/>
  <c r="AX63" i="20"/>
  <c r="AW63" i="20"/>
  <c r="AV63" i="20"/>
  <c r="AU63" i="20"/>
  <c r="AT63" i="20"/>
  <c r="AS63" i="20"/>
  <c r="AR63" i="20"/>
  <c r="AQ63" i="20"/>
  <c r="AP63" i="20"/>
  <c r="AO63" i="20"/>
  <c r="AN63" i="20"/>
  <c r="AM63" i="20"/>
  <c r="AL63" i="20"/>
  <c r="AK63" i="20"/>
  <c r="AJ63" i="20"/>
  <c r="AI63" i="20"/>
  <c r="AH63" i="20"/>
  <c r="AG63" i="20"/>
  <c r="AF63" i="20"/>
  <c r="AE63" i="20"/>
  <c r="AD63" i="20"/>
  <c r="AC63" i="20"/>
  <c r="AB63" i="20"/>
  <c r="AA63" i="20"/>
  <c r="Z63" i="20"/>
  <c r="Y63" i="20"/>
  <c r="X63" i="20"/>
  <c r="W63" i="20"/>
  <c r="BA61" i="20"/>
  <c r="AZ61" i="20"/>
  <c r="AY61" i="20"/>
  <c r="AX61" i="20"/>
  <c r="AW61" i="20"/>
  <c r="AV61" i="20"/>
  <c r="AU61" i="20"/>
  <c r="AT61" i="20"/>
  <c r="AS61" i="20"/>
  <c r="AR61" i="20"/>
  <c r="AQ61" i="20"/>
  <c r="AP61" i="20"/>
  <c r="AO61" i="20"/>
  <c r="AN61" i="20"/>
  <c r="AM61" i="20"/>
  <c r="AL61" i="20"/>
  <c r="AK61" i="20"/>
  <c r="AJ61" i="20"/>
  <c r="AI61" i="20"/>
  <c r="AH61" i="20"/>
  <c r="AG61" i="20"/>
  <c r="AF61" i="20"/>
  <c r="AE61" i="20"/>
  <c r="AD61" i="20"/>
  <c r="AC61" i="20"/>
  <c r="AB61" i="20"/>
  <c r="AA61" i="20"/>
  <c r="Z61" i="20"/>
  <c r="Y61" i="20"/>
  <c r="X61" i="20"/>
  <c r="W61" i="20"/>
  <c r="BA59" i="20"/>
  <c r="AZ59" i="20"/>
  <c r="AY59" i="20"/>
  <c r="AX59" i="20"/>
  <c r="AW59" i="20"/>
  <c r="AV59" i="20"/>
  <c r="AU59" i="20"/>
  <c r="AT59" i="20"/>
  <c r="AS59" i="20"/>
  <c r="AR59" i="20"/>
  <c r="AQ59" i="20"/>
  <c r="AP59" i="20"/>
  <c r="AO59" i="20"/>
  <c r="AN59" i="20"/>
  <c r="AM59" i="20"/>
  <c r="AL59" i="20"/>
  <c r="AK59" i="20"/>
  <c r="AJ59" i="20"/>
  <c r="AI59" i="20"/>
  <c r="AH59" i="20"/>
  <c r="AG59" i="20"/>
  <c r="AF59" i="20"/>
  <c r="AE59" i="20"/>
  <c r="AD59" i="20"/>
  <c r="AC59" i="20"/>
  <c r="AB59" i="20"/>
  <c r="AA59" i="20"/>
  <c r="Z59" i="20"/>
  <c r="Y59" i="20"/>
  <c r="X59" i="20"/>
  <c r="W59" i="20"/>
  <c r="BA57" i="20"/>
  <c r="AZ57" i="20"/>
  <c r="AY57" i="20"/>
  <c r="AX57" i="20"/>
  <c r="AW57" i="20"/>
  <c r="AV57" i="20"/>
  <c r="AU57" i="20"/>
  <c r="AT57" i="20"/>
  <c r="AS57" i="20"/>
  <c r="AR57" i="20"/>
  <c r="AQ57" i="20"/>
  <c r="AP57" i="20"/>
  <c r="AO57" i="20"/>
  <c r="AN57" i="20"/>
  <c r="AM57" i="20"/>
  <c r="AL57" i="20"/>
  <c r="AK57" i="20"/>
  <c r="AJ57" i="20"/>
  <c r="AI57" i="20"/>
  <c r="AH57" i="20"/>
  <c r="AG57" i="20"/>
  <c r="AF57" i="20"/>
  <c r="AE57" i="20"/>
  <c r="AD57" i="20"/>
  <c r="AC57" i="20"/>
  <c r="AB57" i="20"/>
  <c r="AA57" i="20"/>
  <c r="Z57" i="20"/>
  <c r="Y57" i="20"/>
  <c r="X57" i="20"/>
  <c r="W57" i="20"/>
  <c r="BA55" i="20"/>
  <c r="AZ55" i="20"/>
  <c r="AY55" i="20"/>
  <c r="AX55" i="20"/>
  <c r="AW55" i="20"/>
  <c r="AV55" i="20"/>
  <c r="AU55" i="20"/>
  <c r="AT55" i="20"/>
  <c r="AS55" i="20"/>
  <c r="AR55" i="20"/>
  <c r="AQ55" i="20"/>
  <c r="AP55" i="20"/>
  <c r="AO55" i="20"/>
  <c r="AN55" i="20"/>
  <c r="AM55" i="20"/>
  <c r="AL55" i="20"/>
  <c r="AK55" i="20"/>
  <c r="AJ55" i="20"/>
  <c r="AI55" i="20"/>
  <c r="AH55" i="20"/>
  <c r="AG55" i="20"/>
  <c r="AF55" i="20"/>
  <c r="AE55" i="20"/>
  <c r="AD55" i="20"/>
  <c r="AC55" i="20"/>
  <c r="AB55" i="20"/>
  <c r="AA55" i="20"/>
  <c r="Z55" i="20"/>
  <c r="Y55" i="20"/>
  <c r="X55" i="20"/>
  <c r="W55" i="20"/>
  <c r="BA53" i="20"/>
  <c r="AZ53" i="20"/>
  <c r="AY53" i="20"/>
  <c r="AX53" i="20"/>
  <c r="AW53" i="20"/>
  <c r="AV53" i="20"/>
  <c r="AU53" i="20"/>
  <c r="AT53" i="20"/>
  <c r="AS53" i="20"/>
  <c r="AR53" i="20"/>
  <c r="AQ53" i="20"/>
  <c r="AP53" i="20"/>
  <c r="AO53" i="20"/>
  <c r="AN53" i="20"/>
  <c r="AM53" i="20"/>
  <c r="AL53" i="20"/>
  <c r="AK53" i="20"/>
  <c r="AJ53" i="20"/>
  <c r="AI53" i="20"/>
  <c r="AH53" i="20"/>
  <c r="AG53" i="20"/>
  <c r="AF53" i="20"/>
  <c r="AE53" i="20"/>
  <c r="AD53" i="20"/>
  <c r="AC53" i="20"/>
  <c r="AB53" i="20"/>
  <c r="AA53" i="20"/>
  <c r="Z53" i="20"/>
  <c r="Y53" i="20"/>
  <c r="X53" i="20"/>
  <c r="W53" i="20"/>
  <c r="BA51" i="20"/>
  <c r="AZ51" i="20"/>
  <c r="AY51" i="20"/>
  <c r="AX51" i="20"/>
  <c r="AW51" i="20"/>
  <c r="AV51" i="20"/>
  <c r="AU51" i="20"/>
  <c r="AT51" i="20"/>
  <c r="AS51" i="20"/>
  <c r="AR51" i="20"/>
  <c r="AQ51" i="20"/>
  <c r="AP51" i="20"/>
  <c r="AO51" i="20"/>
  <c r="AN51" i="20"/>
  <c r="AM51" i="20"/>
  <c r="AL51" i="20"/>
  <c r="AK51" i="20"/>
  <c r="AJ51" i="20"/>
  <c r="AI51" i="20"/>
  <c r="AH51" i="20"/>
  <c r="AG51" i="20"/>
  <c r="AF51" i="20"/>
  <c r="AE51" i="20"/>
  <c r="AD51" i="20"/>
  <c r="AC51" i="20"/>
  <c r="AB51" i="20"/>
  <c r="AA51" i="20"/>
  <c r="Z51" i="20"/>
  <c r="Y51" i="20"/>
  <c r="X51" i="20"/>
  <c r="W51" i="20"/>
  <c r="BA49" i="20"/>
  <c r="AZ49" i="20"/>
  <c r="AY49" i="20"/>
  <c r="AX49" i="20"/>
  <c r="AW49" i="20"/>
  <c r="AV49" i="20"/>
  <c r="AU49" i="20"/>
  <c r="AT49" i="20"/>
  <c r="AS49" i="20"/>
  <c r="AR49" i="20"/>
  <c r="AQ49" i="20"/>
  <c r="AP49" i="20"/>
  <c r="AO49" i="20"/>
  <c r="AN49" i="20"/>
  <c r="AM49" i="20"/>
  <c r="AL49" i="20"/>
  <c r="AK49" i="20"/>
  <c r="AJ49" i="20"/>
  <c r="AI49" i="20"/>
  <c r="AH49" i="20"/>
  <c r="AG49" i="20"/>
  <c r="AF49" i="20"/>
  <c r="AE49" i="20"/>
  <c r="AD49" i="20"/>
  <c r="AC49" i="20"/>
  <c r="AB49" i="20"/>
  <c r="AA49" i="20"/>
  <c r="Z49" i="20"/>
  <c r="Y49" i="20"/>
  <c r="X49" i="20"/>
  <c r="W49" i="20"/>
  <c r="BA47" i="20"/>
  <c r="AZ47" i="20"/>
  <c r="AY47" i="20"/>
  <c r="AX47" i="20"/>
  <c r="AW47" i="20"/>
  <c r="AV47" i="20"/>
  <c r="AU47" i="20"/>
  <c r="AT47" i="20"/>
  <c r="AS47" i="20"/>
  <c r="AR47" i="20"/>
  <c r="AQ47" i="20"/>
  <c r="AP47" i="20"/>
  <c r="AO47" i="20"/>
  <c r="AN47" i="20"/>
  <c r="AM47" i="20"/>
  <c r="AL47" i="20"/>
  <c r="AK47" i="20"/>
  <c r="AJ47" i="20"/>
  <c r="AI47" i="20"/>
  <c r="AH47" i="20"/>
  <c r="AG47" i="20"/>
  <c r="AF47" i="20"/>
  <c r="AE47" i="20"/>
  <c r="AD47" i="20"/>
  <c r="AC47" i="20"/>
  <c r="AB47" i="20"/>
  <c r="AA47" i="20"/>
  <c r="Z47" i="20"/>
  <c r="Y47" i="20"/>
  <c r="X47" i="20"/>
  <c r="W47" i="20"/>
  <c r="BA45" i="20"/>
  <c r="AZ45" i="20"/>
  <c r="AY45" i="20"/>
  <c r="AX45" i="20"/>
  <c r="AW45" i="20"/>
  <c r="AV45" i="20"/>
  <c r="AU45" i="20"/>
  <c r="AT45" i="20"/>
  <c r="AS45" i="20"/>
  <c r="AR45" i="20"/>
  <c r="AQ45" i="20"/>
  <c r="AP45" i="20"/>
  <c r="AO45" i="20"/>
  <c r="AN45" i="20"/>
  <c r="AM45" i="20"/>
  <c r="AL45" i="20"/>
  <c r="AK45" i="20"/>
  <c r="AJ45" i="20"/>
  <c r="AI45" i="20"/>
  <c r="AH45" i="20"/>
  <c r="AG45" i="20"/>
  <c r="AF45" i="20"/>
  <c r="AE45" i="20"/>
  <c r="AD45" i="20"/>
  <c r="AC45" i="20"/>
  <c r="AB45" i="20"/>
  <c r="AA45" i="20"/>
  <c r="Z45" i="20"/>
  <c r="Y45" i="20"/>
  <c r="X45" i="20"/>
  <c r="W45" i="20"/>
  <c r="BA43" i="20"/>
  <c r="AZ43" i="20"/>
  <c r="AY43" i="20"/>
  <c r="AX43" i="20"/>
  <c r="AW43" i="20"/>
  <c r="AV43" i="20"/>
  <c r="AU43" i="20"/>
  <c r="AT43" i="20"/>
  <c r="AS43" i="20"/>
  <c r="AR43" i="20"/>
  <c r="AQ43" i="20"/>
  <c r="AP43" i="20"/>
  <c r="AO43" i="20"/>
  <c r="AN43" i="20"/>
  <c r="AM43" i="20"/>
  <c r="AL43" i="20"/>
  <c r="AK43" i="20"/>
  <c r="AJ43" i="20"/>
  <c r="AI43" i="20"/>
  <c r="AH43" i="20"/>
  <c r="AG43" i="20"/>
  <c r="AF43" i="20"/>
  <c r="AE43" i="20"/>
  <c r="AD43" i="20"/>
  <c r="AC43" i="20"/>
  <c r="AB43" i="20"/>
  <c r="AA43" i="20"/>
  <c r="Z43" i="20"/>
  <c r="Y43" i="20"/>
  <c r="X43" i="20"/>
  <c r="W43" i="20"/>
  <c r="BA41" i="20"/>
  <c r="AZ41" i="20"/>
  <c r="AY41" i="20"/>
  <c r="AX41" i="20"/>
  <c r="AW41" i="20"/>
  <c r="AV41" i="20"/>
  <c r="AU41" i="20"/>
  <c r="AT41" i="20"/>
  <c r="AS41" i="20"/>
  <c r="AR41" i="20"/>
  <c r="AQ41" i="20"/>
  <c r="AP41" i="20"/>
  <c r="AO41" i="20"/>
  <c r="AN41" i="20"/>
  <c r="AM41" i="20"/>
  <c r="AL41" i="20"/>
  <c r="AK41" i="20"/>
  <c r="AJ41" i="20"/>
  <c r="AI41" i="20"/>
  <c r="AH41" i="20"/>
  <c r="AG41" i="20"/>
  <c r="AF41" i="20"/>
  <c r="AE41" i="20"/>
  <c r="AD41" i="20"/>
  <c r="AC41" i="20"/>
  <c r="AB41" i="20"/>
  <c r="AA41" i="20"/>
  <c r="Z41" i="20"/>
  <c r="Y41" i="20"/>
  <c r="X41" i="20"/>
  <c r="W41" i="20"/>
  <c r="BA39" i="20"/>
  <c r="AZ39" i="20"/>
  <c r="AY39" i="20"/>
  <c r="AX39" i="20"/>
  <c r="AW39" i="20"/>
  <c r="AV39" i="20"/>
  <c r="AU39" i="20"/>
  <c r="AT39" i="20"/>
  <c r="AS39" i="20"/>
  <c r="AR39" i="20"/>
  <c r="AQ39" i="20"/>
  <c r="AP39" i="20"/>
  <c r="AO39" i="20"/>
  <c r="AN39" i="20"/>
  <c r="AM39" i="20"/>
  <c r="AL39" i="20"/>
  <c r="AK39" i="20"/>
  <c r="AJ39" i="20"/>
  <c r="AI39" i="20"/>
  <c r="AH39" i="20"/>
  <c r="AG39" i="20"/>
  <c r="AF39" i="20"/>
  <c r="AE39" i="20"/>
  <c r="AD39" i="20"/>
  <c r="AC39" i="20"/>
  <c r="AB39" i="20"/>
  <c r="AA39" i="20"/>
  <c r="Z39" i="20"/>
  <c r="Y39" i="20"/>
  <c r="X39" i="20"/>
  <c r="W39" i="20"/>
  <c r="BA37" i="20"/>
  <c r="AZ37" i="20"/>
  <c r="AY37" i="20"/>
  <c r="AX37" i="20"/>
  <c r="AW37" i="20"/>
  <c r="AV37" i="20"/>
  <c r="AU37" i="20"/>
  <c r="AT37" i="20"/>
  <c r="AS37" i="20"/>
  <c r="AR37" i="20"/>
  <c r="AQ37" i="20"/>
  <c r="AP37" i="20"/>
  <c r="AO37" i="20"/>
  <c r="AN37" i="20"/>
  <c r="AM37" i="20"/>
  <c r="AL37" i="20"/>
  <c r="AK37" i="20"/>
  <c r="AJ37" i="20"/>
  <c r="AI37" i="20"/>
  <c r="AH37" i="20"/>
  <c r="AG37" i="20"/>
  <c r="AF37" i="20"/>
  <c r="AE37" i="20"/>
  <c r="AD37" i="20"/>
  <c r="AC37" i="20"/>
  <c r="AB37" i="20"/>
  <c r="AA37" i="20"/>
  <c r="Z37" i="20"/>
  <c r="Y37" i="20"/>
  <c r="X37" i="20"/>
  <c r="W37" i="20"/>
  <c r="BA35" i="20"/>
  <c r="AZ35" i="20"/>
  <c r="AY35" i="20"/>
  <c r="AX35" i="20"/>
  <c r="AW35" i="20"/>
  <c r="AV35" i="20"/>
  <c r="AU35" i="20"/>
  <c r="AT35" i="20"/>
  <c r="AS35" i="20"/>
  <c r="AR35" i="20"/>
  <c r="AQ35" i="20"/>
  <c r="AP35" i="20"/>
  <c r="AO35" i="20"/>
  <c r="AN35" i="20"/>
  <c r="AM35" i="20"/>
  <c r="AL35" i="20"/>
  <c r="AK35" i="20"/>
  <c r="AJ35" i="20"/>
  <c r="AI35" i="20"/>
  <c r="AH35" i="20"/>
  <c r="AG35" i="20"/>
  <c r="AF35" i="20"/>
  <c r="AE35" i="20"/>
  <c r="AD35" i="20"/>
  <c r="AC35" i="20"/>
  <c r="AB35" i="20"/>
  <c r="AA35" i="20"/>
  <c r="Z35" i="20"/>
  <c r="Y35" i="20"/>
  <c r="X35" i="20"/>
  <c r="W35" i="20"/>
  <c r="BA33" i="20"/>
  <c r="AZ33" i="20"/>
  <c r="AY33" i="20"/>
  <c r="AX33" i="20"/>
  <c r="AW33" i="20"/>
  <c r="AV33" i="20"/>
  <c r="AU33" i="20"/>
  <c r="AT33" i="20"/>
  <c r="AS33" i="20"/>
  <c r="AR33" i="20"/>
  <c r="AQ33" i="20"/>
  <c r="AP33" i="20"/>
  <c r="AO33" i="20"/>
  <c r="AN33" i="20"/>
  <c r="AM33" i="20"/>
  <c r="AL33" i="20"/>
  <c r="AK33" i="20"/>
  <c r="AJ33" i="20"/>
  <c r="AI33" i="20"/>
  <c r="AH33" i="20"/>
  <c r="AG33" i="20"/>
  <c r="AF33" i="20"/>
  <c r="AE33" i="20"/>
  <c r="AD33" i="20"/>
  <c r="AC33" i="20"/>
  <c r="AB33" i="20"/>
  <c r="AA33" i="20"/>
  <c r="Z33" i="20"/>
  <c r="Y33" i="20"/>
  <c r="X33" i="20"/>
  <c r="W33" i="20"/>
  <c r="BA31" i="20"/>
  <c r="AZ31" i="20"/>
  <c r="AY31" i="20"/>
  <c r="AX31" i="20"/>
  <c r="AW31" i="20"/>
  <c r="AV31" i="20"/>
  <c r="AU31" i="20"/>
  <c r="AT31" i="20"/>
  <c r="AS31" i="20"/>
  <c r="AR31" i="20"/>
  <c r="AQ31" i="20"/>
  <c r="AP31" i="20"/>
  <c r="AO31" i="20"/>
  <c r="AN31" i="20"/>
  <c r="AM31" i="20"/>
  <c r="AL31" i="20"/>
  <c r="AK31" i="20"/>
  <c r="AJ31" i="20"/>
  <c r="AI31" i="20"/>
  <c r="AH31" i="20"/>
  <c r="AG31" i="20"/>
  <c r="AF31" i="20"/>
  <c r="AE31" i="20"/>
  <c r="AD31" i="20"/>
  <c r="AC31" i="20"/>
  <c r="AB31" i="20"/>
  <c r="AA31" i="20"/>
  <c r="Z31" i="20"/>
  <c r="Y31" i="20"/>
  <c r="X31" i="20"/>
  <c r="W31" i="20"/>
  <c r="BA29" i="20"/>
  <c r="AZ29" i="20"/>
  <c r="AY29" i="20"/>
  <c r="AX29" i="20"/>
  <c r="AW29" i="20"/>
  <c r="AV29" i="20"/>
  <c r="AU29" i="20"/>
  <c r="AT29" i="20"/>
  <c r="AS29" i="20"/>
  <c r="AR29" i="20"/>
  <c r="AQ29" i="20"/>
  <c r="AP29" i="20"/>
  <c r="AO29" i="20"/>
  <c r="AN29" i="20"/>
  <c r="AM29" i="20"/>
  <c r="AL29" i="20"/>
  <c r="AK29" i="20"/>
  <c r="AJ29" i="20"/>
  <c r="AI29" i="20"/>
  <c r="AH29" i="20"/>
  <c r="AG29" i="20"/>
  <c r="AF29" i="20"/>
  <c r="AE29" i="20"/>
  <c r="AD29" i="20"/>
  <c r="AC29" i="20"/>
  <c r="AB29" i="20"/>
  <c r="AA29" i="20"/>
  <c r="Z29" i="20"/>
  <c r="Y29" i="20"/>
  <c r="X29" i="20"/>
  <c r="W29" i="20"/>
  <c r="BA27" i="20"/>
  <c r="AZ27" i="20"/>
  <c r="AY27" i="20"/>
  <c r="AX27" i="20"/>
  <c r="AW27" i="20"/>
  <c r="AV27" i="20"/>
  <c r="AU27" i="20"/>
  <c r="AT27" i="20"/>
  <c r="AS27" i="20"/>
  <c r="AR27" i="20"/>
  <c r="AQ27" i="20"/>
  <c r="AP27" i="20"/>
  <c r="AO27" i="20"/>
  <c r="AN27" i="20"/>
  <c r="AM27" i="20"/>
  <c r="AL27" i="20"/>
  <c r="AK27" i="20"/>
  <c r="AJ27" i="20"/>
  <c r="AI27" i="20"/>
  <c r="AH27" i="20"/>
  <c r="AG27" i="20"/>
  <c r="AF27" i="20"/>
  <c r="AE27" i="20"/>
  <c r="AD27" i="20"/>
  <c r="AC27" i="20"/>
  <c r="AB27" i="20"/>
  <c r="AA27" i="20"/>
  <c r="Z27" i="20"/>
  <c r="Y27" i="20"/>
  <c r="X27" i="20"/>
  <c r="W27" i="20"/>
  <c r="BA25" i="20"/>
  <c r="AZ25" i="20"/>
  <c r="AY25" i="20"/>
  <c r="AX25" i="20"/>
  <c r="AW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BA23" i="20"/>
  <c r="AZ23" i="20"/>
  <c r="AY23" i="20"/>
  <c r="AX23" i="20"/>
  <c r="AW23" i="20"/>
  <c r="AV23" i="20"/>
  <c r="AU23" i="20"/>
  <c r="AT23" i="20"/>
  <c r="AS23" i="20"/>
  <c r="AR23" i="20"/>
  <c r="AQ23" i="20"/>
  <c r="AP23" i="20"/>
  <c r="AO23" i="20"/>
  <c r="AN23" i="20"/>
  <c r="AM23" i="20"/>
  <c r="AL23" i="20"/>
  <c r="AK23" i="20"/>
  <c r="AJ23" i="20"/>
  <c r="AI23" i="20"/>
  <c r="AH23" i="20"/>
  <c r="AG23" i="20"/>
  <c r="AF23" i="20"/>
  <c r="AE23" i="20"/>
  <c r="AD23" i="20"/>
  <c r="AC23" i="20"/>
  <c r="AB23" i="20"/>
  <c r="AA23" i="20"/>
  <c r="Z23" i="20"/>
  <c r="Y23" i="20"/>
  <c r="X23" i="20"/>
  <c r="W23" i="20"/>
  <c r="BA21" i="20"/>
  <c r="AZ21" i="20"/>
  <c r="AY21" i="20"/>
  <c r="AX21" i="20"/>
  <c r="AW21" i="20"/>
  <c r="AV21" i="20"/>
  <c r="AU21" i="20"/>
  <c r="AT21" i="20"/>
  <c r="AS21" i="20"/>
  <c r="AR21" i="20"/>
  <c r="AQ21" i="20"/>
  <c r="AP21" i="20"/>
  <c r="AO21" i="20"/>
  <c r="AN21" i="20"/>
  <c r="AM21" i="20"/>
  <c r="AL21" i="20"/>
  <c r="AK21" i="20"/>
  <c r="AJ21" i="20"/>
  <c r="AI21" i="20"/>
  <c r="AH21" i="20"/>
  <c r="AG21" i="20"/>
  <c r="AF21" i="20"/>
  <c r="AE21" i="20"/>
  <c r="AD21" i="20"/>
  <c r="AC21" i="20"/>
  <c r="AB21" i="20"/>
  <c r="AA21" i="20"/>
  <c r="Z21" i="20"/>
  <c r="Y21" i="20"/>
  <c r="X21" i="20"/>
  <c r="W21" i="20"/>
  <c r="BA17" i="20"/>
  <c r="AZ17" i="20"/>
  <c r="AY17" i="20"/>
  <c r="AV17" i="20"/>
  <c r="AU17" i="20"/>
  <c r="AO17" i="20"/>
  <c r="AN17" i="20"/>
  <c r="AH17" i="20"/>
  <c r="AG17" i="20"/>
  <c r="AA17" i="20"/>
  <c r="Z17" i="20"/>
  <c r="BA19" i="20"/>
  <c r="AZ19" i="20"/>
  <c r="AY19" i="20"/>
  <c r="AX19" i="20"/>
  <c r="AV19" i="20"/>
  <c r="AU19" i="20"/>
  <c r="AS19" i="20"/>
  <c r="AQ19" i="20"/>
  <c r="AO19" i="20"/>
  <c r="AN19" i="20"/>
  <c r="AL19" i="20"/>
  <c r="AJ19" i="20"/>
  <c r="AH19" i="20"/>
  <c r="AG19" i="20"/>
  <c r="AE19" i="20"/>
  <c r="X19" i="20"/>
  <c r="Z19" i="20"/>
  <c r="AA19" i="20"/>
  <c r="AC19" i="20"/>
  <c r="H73" i="20"/>
  <c r="F73" i="20"/>
  <c r="H71" i="20"/>
  <c r="F71" i="20"/>
  <c r="H69" i="20"/>
  <c r="F69" i="20"/>
  <c r="H67" i="20"/>
  <c r="F67" i="20"/>
  <c r="H65" i="20"/>
  <c r="F65" i="20"/>
  <c r="H63" i="20"/>
  <c r="F63" i="20"/>
  <c r="H61" i="20"/>
  <c r="F61" i="20"/>
  <c r="H59" i="20"/>
  <c r="F59" i="20"/>
  <c r="H57" i="20"/>
  <c r="F57" i="20"/>
  <c r="H55" i="20"/>
  <c r="F55" i="20"/>
  <c r="H53" i="20"/>
  <c r="F53" i="20"/>
  <c r="H51" i="20"/>
  <c r="F51" i="20"/>
  <c r="H49" i="20"/>
  <c r="F49" i="20"/>
  <c r="H47" i="20"/>
  <c r="F47" i="20"/>
  <c r="H45" i="20"/>
  <c r="F45" i="20"/>
  <c r="H43" i="20"/>
  <c r="F43" i="20"/>
  <c r="H41" i="20"/>
  <c r="F41" i="20"/>
  <c r="H39" i="20"/>
  <c r="F39" i="20"/>
  <c r="H37" i="20"/>
  <c r="F37" i="20"/>
  <c r="H35" i="20"/>
  <c r="F35" i="20"/>
  <c r="H33" i="20"/>
  <c r="F33" i="20"/>
  <c r="H31" i="20"/>
  <c r="F31" i="20"/>
  <c r="H29" i="20"/>
  <c r="F29" i="20"/>
  <c r="H27" i="20"/>
  <c r="F27" i="20"/>
  <c r="H25" i="20"/>
  <c r="F25" i="20"/>
  <c r="H23" i="20"/>
  <c r="F23" i="20"/>
  <c r="H21" i="20"/>
  <c r="F21" i="20"/>
  <c r="H19" i="20"/>
  <c r="F19" i="20"/>
  <c r="H17" i="20"/>
  <c r="B16" i="20"/>
  <c r="B18" i="20" s="1"/>
  <c r="B20" i="20" s="1"/>
  <c r="B22" i="20" s="1"/>
  <c r="B24" i="20" s="1"/>
  <c r="B26" i="20" s="1"/>
  <c r="B28" i="20" s="1"/>
  <c r="B30" i="20" s="1"/>
  <c r="B32" i="20" s="1"/>
  <c r="B34" i="20" s="1"/>
  <c r="B36" i="20" s="1"/>
  <c r="B38" i="20" s="1"/>
  <c r="B40" i="20" s="1"/>
  <c r="B42" i="20" s="1"/>
  <c r="B44" i="20" s="1"/>
  <c r="B46" i="20" s="1"/>
  <c r="B48" i="20" s="1"/>
  <c r="B50" i="20" s="1"/>
  <c r="B52" i="20" s="1"/>
  <c r="B54" i="20" s="1"/>
  <c r="B56" i="20" s="1"/>
  <c r="B58" i="20" s="1"/>
  <c r="B60" i="20" s="1"/>
  <c r="B62" i="20" s="1"/>
  <c r="B64" i="20" s="1"/>
  <c r="B66" i="20" s="1"/>
  <c r="B68" i="20" s="1"/>
  <c r="B70" i="20" s="1"/>
  <c r="B72" i="20" s="1"/>
  <c r="B74" i="20" s="1"/>
  <c r="B76" i="20" s="1"/>
  <c r="B78" i="20" s="1"/>
  <c r="B80" i="20" s="1"/>
  <c r="B82" i="20" s="1"/>
  <c r="B84" i="20" s="1"/>
  <c r="B86" i="20" s="1"/>
  <c r="B88" i="20" s="1"/>
  <c r="B90" i="20" s="1"/>
  <c r="B92" i="20" s="1"/>
  <c r="B94" i="20" s="1"/>
  <c r="B96" i="20" s="1"/>
  <c r="B98" i="20" s="1"/>
  <c r="B100" i="20" s="1"/>
  <c r="B102" i="20" s="1"/>
  <c r="B104" i="20" s="1"/>
  <c r="B106" i="20" s="1"/>
  <c r="B108" i="20" s="1"/>
  <c r="B110" i="20" s="1"/>
  <c r="B112" i="20" s="1"/>
  <c r="B114" i="20" s="1"/>
  <c r="B116" i="20" s="1"/>
  <c r="B118" i="20" s="1"/>
  <c r="B120" i="20" s="1"/>
  <c r="B122" i="20" s="1"/>
  <c r="B124" i="20" s="1"/>
  <c r="B126" i="20" s="1"/>
  <c r="B128" i="20" s="1"/>
  <c r="B130" i="20" s="1"/>
  <c r="B132" i="20" s="1"/>
  <c r="B134" i="20" s="1"/>
  <c r="B136" i="20" s="1"/>
  <c r="B138" i="20" s="1"/>
  <c r="B140" i="20" s="1"/>
  <c r="B142" i="20" s="1"/>
  <c r="B144" i="20" s="1"/>
  <c r="B146" i="20" s="1"/>
  <c r="B148" i="20" s="1"/>
  <c r="B150" i="20" s="1"/>
  <c r="B152" i="20" s="1"/>
  <c r="B154" i="20" s="1"/>
  <c r="B156" i="20" s="1"/>
  <c r="B158" i="20" s="1"/>
  <c r="B160" i="20" s="1"/>
  <c r="B162" i="20" s="1"/>
  <c r="B164" i="20" s="1"/>
  <c r="B166" i="20" s="1"/>
  <c r="B168" i="20" s="1"/>
  <c r="B170" i="20" s="1"/>
  <c r="B172" i="20" s="1"/>
  <c r="B174" i="20" s="1"/>
  <c r="B176" i="20" s="1"/>
  <c r="B178" i="20" s="1"/>
  <c r="B180" i="20" s="1"/>
  <c r="B182" i="20" s="1"/>
  <c r="B184" i="20" s="1"/>
  <c r="B186" i="20" s="1"/>
  <c r="B188" i="20" s="1"/>
  <c r="B190" i="20" s="1"/>
  <c r="B192" i="20" s="1"/>
  <c r="B194" i="20" s="1"/>
  <c r="B196" i="20" s="1"/>
  <c r="B198" i="20" s="1"/>
  <c r="B200" i="20" s="1"/>
  <c r="B202" i="20" s="1"/>
  <c r="B204" i="20" s="1"/>
  <c r="B206" i="20" s="1"/>
  <c r="B208" i="20" s="1"/>
  <c r="B210" i="20" s="1"/>
  <c r="B212" i="20" s="1"/>
  <c r="B214" i="20" s="1"/>
  <c r="BA13" i="20"/>
  <c r="BA14" i="20" s="1"/>
  <c r="BA15" i="20" s="1"/>
  <c r="AZ13" i="20"/>
  <c r="AZ14" i="20" s="1"/>
  <c r="AZ15" i="20" s="1"/>
  <c r="AY13" i="20"/>
  <c r="AY14" i="20" s="1"/>
  <c r="AY15" i="20" s="1"/>
  <c r="AF3" i="20"/>
  <c r="AX14" i="20" s="1"/>
  <c r="AX15" i="20" s="1"/>
  <c r="D47" i="19"/>
  <c r="L46" i="19"/>
  <c r="L45" i="19"/>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9" i="20" s="1"/>
  <c r="D10" i="19"/>
  <c r="L9" i="19"/>
  <c r="D9" i="19"/>
  <c r="L8" i="19"/>
  <c r="D8" i="19"/>
  <c r="L7" i="19"/>
  <c r="AW17" i="20" s="1"/>
  <c r="D7" i="19"/>
  <c r="L6" i="19"/>
  <c r="D6" i="19"/>
  <c r="L44" i="19" l="1"/>
  <c r="L47" i="19"/>
  <c r="L41" i="19"/>
  <c r="AB14" i="20"/>
  <c r="AB15" i="20" s="1"/>
  <c r="AJ14" i="20"/>
  <c r="AJ15" i="20" s="1"/>
  <c r="AR14" i="20"/>
  <c r="AR15" i="20" s="1"/>
  <c r="BB87" i="20"/>
  <c r="BD87" i="20" s="1"/>
  <c r="BB103" i="20"/>
  <c r="BD103" i="20" s="1"/>
  <c r="BB111" i="20"/>
  <c r="BD111" i="20" s="1"/>
  <c r="BB119" i="20"/>
  <c r="BD119" i="20" s="1"/>
  <c r="BB127" i="20"/>
  <c r="BD127" i="20" s="1"/>
  <c r="BB135" i="20"/>
  <c r="BD135" i="20" s="1"/>
  <c r="BB143" i="20"/>
  <c r="BD143" i="20" s="1"/>
  <c r="BB159" i="20"/>
  <c r="BD159" i="20" s="1"/>
  <c r="BB167" i="20"/>
  <c r="BD167" i="20" s="1"/>
  <c r="BB191" i="20"/>
  <c r="BD191" i="20" s="1"/>
  <c r="BB199" i="20"/>
  <c r="BD199" i="20" s="1"/>
  <c r="BB95" i="20"/>
  <c r="BD95" i="20" s="1"/>
  <c r="BB83" i="20"/>
  <c r="BD83" i="20" s="1"/>
  <c r="BB91" i="20"/>
  <c r="BD91" i="20" s="1"/>
  <c r="BB107" i="20"/>
  <c r="BD107" i="20" s="1"/>
  <c r="BB115" i="20"/>
  <c r="BD115" i="20" s="1"/>
  <c r="BB123" i="20"/>
  <c r="BD123" i="20" s="1"/>
  <c r="BB131" i="20"/>
  <c r="BD131" i="20" s="1"/>
  <c r="BB139" i="20"/>
  <c r="BD139" i="20" s="1"/>
  <c r="BB147" i="20"/>
  <c r="BD147" i="20" s="1"/>
  <c r="BB155" i="20"/>
  <c r="BD155" i="20" s="1"/>
  <c r="BB163" i="20"/>
  <c r="BD163" i="20" s="1"/>
  <c r="BB171" i="20"/>
  <c r="BD171" i="20" s="1"/>
  <c r="BB179" i="20"/>
  <c r="BD179" i="20" s="1"/>
  <c r="BB187" i="20"/>
  <c r="BD187" i="20" s="1"/>
  <c r="BB195" i="20"/>
  <c r="BD195" i="20" s="1"/>
  <c r="BB21" i="20"/>
  <c r="BD21" i="20" s="1"/>
  <c r="BB29" i="20"/>
  <c r="BD29" i="20" s="1"/>
  <c r="BB31" i="20"/>
  <c r="BD31" i="20" s="1"/>
  <c r="BB35" i="20"/>
  <c r="BD35" i="20" s="1"/>
  <c r="BB37" i="20"/>
  <c r="BD37" i="20" s="1"/>
  <c r="BB39" i="20"/>
  <c r="BD39" i="20" s="1"/>
  <c r="BB43" i="20"/>
  <c r="BD43" i="20" s="1"/>
  <c r="BB47" i="20"/>
  <c r="BD47" i="20" s="1"/>
  <c r="BB55" i="20"/>
  <c r="BD55" i="20" s="1"/>
  <c r="BB59" i="20"/>
  <c r="BD59" i="20" s="1"/>
  <c r="BB61" i="20"/>
  <c r="BD61" i="20" s="1"/>
  <c r="BB63" i="20"/>
  <c r="BD63" i="20" s="1"/>
  <c r="BB67" i="20"/>
  <c r="BD67" i="20" s="1"/>
  <c r="BB69" i="20"/>
  <c r="BD69" i="20" s="1"/>
  <c r="BB71" i="20"/>
  <c r="BD71" i="20" s="1"/>
  <c r="BB213" i="20"/>
  <c r="BD213" i="20" s="1"/>
  <c r="BB211" i="20"/>
  <c r="BD211" i="20" s="1"/>
  <c r="BB207" i="20"/>
  <c r="BD207" i="20" s="1"/>
  <c r="BB203" i="20"/>
  <c r="BD203" i="20" s="1"/>
  <c r="BB183" i="20"/>
  <c r="BD183" i="20" s="1"/>
  <c r="BB215" i="20"/>
  <c r="BD215" i="20" s="1"/>
  <c r="AE14" i="20"/>
  <c r="AE15" i="20" s="1"/>
  <c r="AU14" i="20"/>
  <c r="AU15" i="20" s="1"/>
  <c r="X14" i="20"/>
  <c r="X15" i="20" s="1"/>
  <c r="AF14" i="20"/>
  <c r="AF15" i="20" s="1"/>
  <c r="AN14" i="20"/>
  <c r="AN15" i="20" s="1"/>
  <c r="AV14" i="20"/>
  <c r="AV15" i="20" s="1"/>
  <c r="BB205" i="20"/>
  <c r="BD205" i="20" s="1"/>
  <c r="BB209" i="20"/>
  <c r="BD209" i="20" s="1"/>
  <c r="W14" i="20"/>
  <c r="W15" i="20" s="1"/>
  <c r="AM14" i="20"/>
  <c r="AM15" i="20" s="1"/>
  <c r="AA14" i="20"/>
  <c r="AA15" i="20" s="1"/>
  <c r="AI14" i="20"/>
  <c r="AI15" i="20" s="1"/>
  <c r="AQ14" i="20"/>
  <c r="AQ15" i="20" s="1"/>
  <c r="BB201" i="20"/>
  <c r="BD201" i="20" s="1"/>
  <c r="BB197" i="20"/>
  <c r="BD197" i="20" s="1"/>
  <c r="BB193" i="20"/>
  <c r="BD193" i="20" s="1"/>
  <c r="BB189" i="20"/>
  <c r="BD189" i="20" s="1"/>
  <c r="BB185" i="20"/>
  <c r="BD185" i="20" s="1"/>
  <c r="BB181" i="20"/>
  <c r="BD181" i="20" s="1"/>
  <c r="BB177" i="20"/>
  <c r="BD177" i="20" s="1"/>
  <c r="BB175" i="20"/>
  <c r="BD175" i="20" s="1"/>
  <c r="BB173" i="20"/>
  <c r="BD173" i="20" s="1"/>
  <c r="BB169" i="20"/>
  <c r="BD169" i="20" s="1"/>
  <c r="BB161" i="20"/>
  <c r="BD161" i="20" s="1"/>
  <c r="BB165" i="20"/>
  <c r="BD165" i="20" s="1"/>
  <c r="BB157" i="20"/>
  <c r="BD157" i="20" s="1"/>
  <c r="BB153" i="20"/>
  <c r="BD153" i="20" s="1"/>
  <c r="BB151" i="20"/>
  <c r="BD151" i="20" s="1"/>
  <c r="BB149" i="20"/>
  <c r="BD149" i="20" s="1"/>
  <c r="BB145" i="20"/>
  <c r="BD145" i="20" s="1"/>
  <c r="BB141" i="20"/>
  <c r="BD141" i="20" s="1"/>
  <c r="BB137" i="20"/>
  <c r="BD137" i="20" s="1"/>
  <c r="BB133" i="20"/>
  <c r="BD133" i="20" s="1"/>
  <c r="BB129" i="20"/>
  <c r="BD129" i="20" s="1"/>
  <c r="BB121" i="20"/>
  <c r="BD121" i="20" s="1"/>
  <c r="BB125" i="20"/>
  <c r="BD125" i="20" s="1"/>
  <c r="BB117" i="20"/>
  <c r="BD117" i="20" s="1"/>
  <c r="BB113" i="20"/>
  <c r="BD113" i="20" s="1"/>
  <c r="BB109" i="20"/>
  <c r="BD109" i="20" s="1"/>
  <c r="BB105" i="20"/>
  <c r="BD105" i="20" s="1"/>
  <c r="BB101" i="20"/>
  <c r="BD101" i="20" s="1"/>
  <c r="BB99" i="20"/>
  <c r="BD99" i="20" s="1"/>
  <c r="BB97" i="20"/>
  <c r="BD97" i="20" s="1"/>
  <c r="BB93" i="20"/>
  <c r="BD93" i="20" s="1"/>
  <c r="BB89" i="20"/>
  <c r="BD89" i="20" s="1"/>
  <c r="BB85" i="20"/>
  <c r="BD85" i="20" s="1"/>
  <c r="BB81" i="20"/>
  <c r="BD81" i="20" s="1"/>
  <c r="BB79" i="20"/>
  <c r="BD79" i="20" s="1"/>
  <c r="BB77" i="20"/>
  <c r="BD77" i="20" s="1"/>
  <c r="BB75" i="20"/>
  <c r="BD75" i="20" s="1"/>
  <c r="BB27" i="20"/>
  <c r="BD27" i="20" s="1"/>
  <c r="BB51" i="20"/>
  <c r="BD51" i="20" s="1"/>
  <c r="BB23" i="20"/>
  <c r="BD23" i="20" s="1"/>
  <c r="BB49" i="20"/>
  <c r="BD49" i="20" s="1"/>
  <c r="BB65" i="20"/>
  <c r="BD65" i="20" s="1"/>
  <c r="BB25" i="20"/>
  <c r="BD25" i="20" s="1"/>
  <c r="BB33" i="20"/>
  <c r="BD33" i="20" s="1"/>
  <c r="BB41" i="20"/>
  <c r="BD41" i="20" s="1"/>
  <c r="BB57" i="20"/>
  <c r="BD57" i="20" s="1"/>
  <c r="BB73" i="20"/>
  <c r="BD73" i="20" s="1"/>
  <c r="BB45" i="20"/>
  <c r="BD45" i="20" s="1"/>
  <c r="BB53" i="20"/>
  <c r="BD53" i="20" s="1"/>
  <c r="W17" i="20"/>
  <c r="AE17" i="20"/>
  <c r="AM17" i="20"/>
  <c r="AQ17" i="20"/>
  <c r="X17" i="20"/>
  <c r="AB17" i="20"/>
  <c r="AF17" i="20"/>
  <c r="AJ17" i="20"/>
  <c r="AR17" i="20"/>
  <c r="AD17" i="20"/>
  <c r="AL17" i="20"/>
  <c r="AP17" i="20"/>
  <c r="AT17" i="20"/>
  <c r="AX17" i="20"/>
  <c r="AI17" i="20"/>
  <c r="Y17" i="20"/>
  <c r="AC17" i="20"/>
  <c r="AK17" i="20"/>
  <c r="AS17" i="20"/>
  <c r="AK19" i="20"/>
  <c r="AW19" i="20"/>
  <c r="AD19" i="20"/>
  <c r="AP19" i="20"/>
  <c r="AT19" i="20"/>
  <c r="AI19" i="20"/>
  <c r="AM19" i="20"/>
  <c r="Y19" i="20"/>
  <c r="AF19" i="20"/>
  <c r="AR19" i="20"/>
  <c r="W19" i="20"/>
  <c r="Y14" i="20"/>
  <c r="Y15" i="20" s="1"/>
  <c r="AC14" i="20"/>
  <c r="AC15" i="20" s="1"/>
  <c r="AG14" i="20"/>
  <c r="AG15" i="20" s="1"/>
  <c r="AK14" i="20"/>
  <c r="AK15" i="20" s="1"/>
  <c r="AO14" i="20"/>
  <c r="AO15" i="20" s="1"/>
  <c r="AS14" i="20"/>
  <c r="AS15" i="20" s="1"/>
  <c r="AW14" i="20"/>
  <c r="AW15" i="20" s="1"/>
  <c r="BE9" i="20"/>
  <c r="Z14" i="20"/>
  <c r="Z15" i="20" s="1"/>
  <c r="AD14" i="20"/>
  <c r="AD15" i="20" s="1"/>
  <c r="AH14" i="20"/>
  <c r="AH15" i="20" s="1"/>
  <c r="AL14" i="20"/>
  <c r="AL15" i="20" s="1"/>
  <c r="AP14" i="20"/>
  <c r="AP15" i="20" s="1"/>
  <c r="AT14" i="20"/>
  <c r="AT15" i="20" s="1"/>
  <c r="BB17" i="20" l="1"/>
  <c r="BD17" i="20" s="1"/>
  <c r="BB19" i="20"/>
  <c r="BD19" i="20" s="1"/>
</calcChain>
</file>

<file path=xl/sharedStrings.xml><?xml version="1.0" encoding="utf-8"?>
<sst xmlns="http://schemas.openxmlformats.org/spreadsheetml/2006/main" count="629" uniqueCount="175">
  <si>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</si>
  <si>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</si>
  <si>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</si>
  <si>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</si>
  <si>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</si>
  <si>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</si>
  <si>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</si>
  <si>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</si>
  <si>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</si>
  <si>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</si>
  <si>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</si>
  <si>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</si>
  <si>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</si>
  <si>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</si>
  <si>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</si>
  <si>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</si>
  <si>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</si>
  <si>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</si>
  <si>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</si>
  <si>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</si>
  <si>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</si>
  <si>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</si>
  <si>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</si>
  <si>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</si>
  <si>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</si>
  <si>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</si>
  <si>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</si>
  <si>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</si>
  <si>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</si>
  <si>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</si>
  <si>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</si>
  <si>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</si>
  <si>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</si>
  <si>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</si>
  <si>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</si>
  <si>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</si>
  <si>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</si>
  <si>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</si>
  <si>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</si>
  <si>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</si>
  <si>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</si>
  <si>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</si>
  <si>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</si>
  <si>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</si>
  <si>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</si>
  <si>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</si>
  <si>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</si>
  <si>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</si>
  <si>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</si>
  <si>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</si>
  <si>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</si>
  <si>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</si>
  <si>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</si>
  <si>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</si>
  <si>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</si>
  <si>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</si>
  <si>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</si>
  <si>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</si>
  <si>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</si>
  <si>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</si>
  <si>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</si>
  <si>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</si>
  <si>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</si>
  <si>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</si>
  <si>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</si>
  <si>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</si>
  <si>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</si>
  <si>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</si>
  <si>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</si>
  <si>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</si>
  <si>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</si>
  <si>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</si>
  <si>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</si>
  <si>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</si>
  <si>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</si>
  <si>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</si>
  <si>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</si>
  <si>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</si>
  <si>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</si>
  <si>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</si>
  <si>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</si>
  <si>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</si>
  <si>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</si>
  <si>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</si>
  <si>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</si>
  <si>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</si>
  <si>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</si>
  <si>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</si>
  <si>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</si>
  <si>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</si>
  <si>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</si>
  <si>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</si>
  <si>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</si>
  <si>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</si>
  <si>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</si>
  <si>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</si>
  <si>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ー</t>
    <phoneticPr fontId="2"/>
  </si>
  <si>
    <t>看護師</t>
    <rPh sb="0" eb="3">
      <t>カンゴシ</t>
    </rPh>
    <phoneticPr fontId="1"/>
  </si>
  <si>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</si>
  <si>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</si>
  <si>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</si>
  <si>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</si>
  <si>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</si>
  <si>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</si>
  <si>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</si>
  <si>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</si>
  <si>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</si>
  <si>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</si>
  <si>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</si>
  <si>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</si>
  <si>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</si>
  <si>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</si>
  <si>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</si>
  <si>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</si>
  <si>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</si>
  <si>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</si>
  <si>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</si>
  <si>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</si>
  <si>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</si>
  <si>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</si>
  <si>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</si>
  <si>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</si>
  <si>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</si>
  <si>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</si>
  <si>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</si>
  <si>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</si>
  <si>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</si>
  <si>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</si>
  <si>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</si>
  <si>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</si>
  <si>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</si>
  <si>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</si>
  <si>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</si>
  <si>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</si>
  <si>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</si>
  <si>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</si>
  <si>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</si>
  <si>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</si>
  <si>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</si>
  <si>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</si>
  <si>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</si>
  <si>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</si>
  <si>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</si>
  <si>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</si>
  <si>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</si>
  <si>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</si>
  <si>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</si>
  <si>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</si>
  <si>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</si>
  <si>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</si>
  <si>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</si>
  <si>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</si>
  <si>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</si>
  <si>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</si>
  <si>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</si>
  <si>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</si>
  <si>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</si>
  <si>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</si>
  <si>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</si>
  <si>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</si>
  <si>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</si>
  <si>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</si>
  <si>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</si>
  <si>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</si>
  <si>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</si>
  <si>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</si>
  <si>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</si>
  <si>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</si>
  <si>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</si>
  <si>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</si>
  <si>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</si>
  <si>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</si>
  <si>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</si>
  <si>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</si>
  <si>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第１-１号様式（第３条、第５条関係）</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</si>
</sst>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96">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03">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5" xfId="0" applyFill="1" applyBorder="1" applyAlignment="1">
      <alignment horizontal="center" vertical="center"/>
    </xf>
    <xf numFmtId="0" fontId="14" fillId="3" borderId="28" xfId="0" applyFont="1" applyFill="1" applyBorder="1" applyAlignment="1">
      <alignment horizontal="center" vertical="center"/>
    </xf>
    <xf numFmtId="0" fontId="14" fillId="3" borderId="52"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1"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2" xfId="0" applyFont="1" applyFill="1" applyBorder="1" applyAlignment="1">
      <alignment horizontal="center" vertical="center"/>
    </xf>
    <xf numFmtId="0" fontId="15" fillId="3" borderId="53" xfId="0" applyFont="1" applyFill="1" applyBorder="1" applyAlignment="1">
      <alignment horizontal="center" vertical="center"/>
    </xf>
    <xf numFmtId="0" fontId="15" fillId="3" borderId="51"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4" xfId="0" applyFont="1" applyFill="1" applyBorder="1" applyAlignment="1" applyProtection="1">
      <alignment horizontal="center" vertical="center"/>
      <protection locked="0"/>
    </xf>
    <xf numFmtId="0" fontId="21" fillId="5" borderId="41"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76" xfId="0" applyFont="1" applyFill="1" applyBorder="1" applyAlignment="1" applyProtection="1">
      <alignment horizontal="center" vertical="center" shrinkToFit="1"/>
      <protection locked="0"/>
    </xf>
    <xf numFmtId="0" fontId="8" fillId="2" borderId="90"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69" xfId="0" applyFont="1" applyFill="1" applyBorder="1" applyAlignment="1" applyProtection="1">
      <alignment horizontal="center" vertical="center" shrinkToFit="1"/>
      <protection locked="0"/>
    </xf>
    <xf numFmtId="0" fontId="8" fillId="2" borderId="71" xfId="0" applyFont="1" applyFill="1" applyBorder="1" applyAlignment="1" applyProtection="1">
      <alignment horizontal="center" vertical="center" shrinkToFit="1"/>
      <protection locked="0"/>
    </xf>
    <xf numFmtId="0" fontId="8" fillId="2" borderId="70"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7" xfId="0" applyFont="1" applyBorder="1" applyAlignment="1">
      <alignment vertical="center"/>
    </xf>
    <xf numFmtId="0" fontId="5" fillId="0" borderId="48" xfId="0" applyFont="1" applyBorder="1" applyAlignment="1">
      <alignment vertical="center"/>
    </xf>
    <xf numFmtId="0" fontId="5" fillId="0" borderId="67"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5"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4" xfId="0" applyFont="1" applyBorder="1" applyAlignment="1">
      <alignment vertical="center"/>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3"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0" xfId="0" applyNumberFormat="1" applyFont="1" applyBorder="1" applyAlignment="1">
      <alignment horizontal="center" vertical="center" shrinkToFit="1"/>
    </xf>
    <xf numFmtId="177" fontId="8" fillId="0" borderId="46" xfId="0" applyNumberFormat="1" applyFont="1" applyBorder="1" applyAlignment="1">
      <alignment horizontal="center" vertical="center" shrinkToFit="1"/>
    </xf>
    <xf numFmtId="177" fontId="8" fillId="0" borderId="49" xfId="0" applyNumberFormat="1" applyFont="1" applyBorder="1" applyAlignment="1">
      <alignment horizontal="center" vertical="center" shrinkToFit="1"/>
    </xf>
    <xf numFmtId="177" fontId="8" fillId="0" borderId="64" xfId="0" applyNumberFormat="1" applyFont="1" applyBorder="1" applyAlignment="1">
      <alignment horizontal="center" vertical="center" shrinkToFit="1"/>
    </xf>
    <xf numFmtId="177" fontId="8" fillId="0" borderId="65"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1" xfId="0" applyFont="1" applyBorder="1" applyAlignment="1">
      <alignment vertical="center"/>
    </xf>
    <xf numFmtId="0" fontId="5" fillId="0" borderId="92" xfId="0" applyFont="1" applyBorder="1" applyAlignment="1">
      <alignment vertical="center"/>
    </xf>
    <xf numFmtId="0" fontId="5" fillId="0" borderId="88" xfId="0" applyFont="1" applyBorder="1" applyAlignment="1">
      <alignment vertical="center"/>
    </xf>
    <xf numFmtId="0" fontId="5" fillId="0" borderId="5" xfId="0" applyFont="1" applyBorder="1" applyAlignment="1">
      <alignment vertical="center"/>
    </xf>
    <xf numFmtId="0" fontId="5" fillId="0" borderId="93" xfId="0" applyFont="1" applyBorder="1" applyAlignment="1">
      <alignment vertical="center"/>
    </xf>
    <xf numFmtId="0" fontId="5" fillId="0" borderId="68"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0" borderId="84" xfId="0" applyFont="1" applyBorder="1" applyAlignment="1">
      <alignment horizontal="center" vertical="center" wrapText="1"/>
    </xf>
    <xf numFmtId="0" fontId="8" fillId="0" borderId="85" xfId="0" applyFont="1" applyBorder="1" applyAlignment="1">
      <alignment horizontal="center" vertical="center" wrapText="1"/>
    </xf>
    <xf numFmtId="1" fontId="8" fillId="0" borderId="86" xfId="0" applyNumberFormat="1" applyFont="1" applyBorder="1" applyAlignment="1">
      <alignment horizontal="center" vertical="center" wrapText="1"/>
    </xf>
    <xf numFmtId="1" fontId="8" fillId="0" borderId="85" xfId="0" applyNumberFormat="1" applyFont="1" applyBorder="1" applyAlignment="1">
      <alignment horizontal="center" vertical="center" wrapText="1"/>
    </xf>
    <xf numFmtId="0" fontId="8" fillId="5" borderId="42"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5" xfId="0" applyFont="1" applyFill="1" applyBorder="1" applyAlignment="1" applyProtection="1">
      <alignment horizontal="left" vertical="center" wrapTex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79" xfId="0" applyNumberFormat="1" applyFont="1" applyBorder="1" applyAlignment="1">
      <alignment horizontal="center" vertical="center" wrapText="1"/>
    </xf>
    <xf numFmtId="177" fontId="8" fillId="0" borderId="68" xfId="0" applyNumberFormat="1" applyFont="1" applyBorder="1" applyAlignment="1">
      <alignment horizontal="center" vertical="center" wrapText="1"/>
    </xf>
    <xf numFmtId="177" fontId="8" fillId="0" borderId="80" xfId="0" applyNumberFormat="1" applyFont="1" applyBorder="1" applyAlignment="1">
      <alignment horizontal="center" vertical="center" wrapText="1"/>
    </xf>
    <xf numFmtId="0" fontId="8" fillId="0" borderId="63" xfId="0" applyFont="1" applyBorder="1" applyAlignment="1">
      <alignment horizontal="center" vertical="center"/>
    </xf>
    <xf numFmtId="0" fontId="8" fillId="0" borderId="62" xfId="0" applyFont="1" applyBorder="1" applyAlignment="1">
      <alignment horizontal="center" vertical="center"/>
    </xf>
    <xf numFmtId="0" fontId="8" fillId="2" borderId="4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5" borderId="95" xfId="0" applyFont="1" applyFill="1" applyBorder="1" applyAlignment="1" applyProtection="1">
      <alignment horizontal="center" vertical="center" shrinkToFit="1"/>
      <protection locked="0"/>
    </xf>
    <xf numFmtId="0" fontId="8" fillId="5" borderId="73"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87" xfId="0" applyNumberFormat="1" applyFont="1" applyBorder="1" applyAlignment="1">
      <alignment horizontal="center" vertical="center" wrapText="1"/>
    </xf>
    <xf numFmtId="177" fontId="8" fillId="0" borderId="88" xfId="0" applyNumberFormat="1" applyFont="1" applyBorder="1" applyAlignment="1">
      <alignment horizontal="center" vertical="center" wrapText="1"/>
    </xf>
    <xf numFmtId="177" fontId="8" fillId="0" borderId="89" xfId="0" applyNumberFormat="1" applyFont="1" applyBorder="1" applyAlignment="1">
      <alignment horizontal="center" vertical="center" wrapText="1"/>
    </xf>
    <xf numFmtId="0" fontId="8" fillId="0" borderId="58" xfId="0" applyFont="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77" xfId="0" applyNumberFormat="1" applyFont="1" applyBorder="1" applyAlignment="1">
      <alignment horizontal="center" vertical="center" wrapText="1"/>
    </xf>
    <xf numFmtId="177" fontId="8" fillId="0" borderId="67" xfId="0" applyNumberFormat="1" applyFont="1" applyBorder="1" applyAlignment="1">
      <alignment horizontal="center" vertical="center" wrapText="1"/>
    </xf>
    <xf numFmtId="177" fontId="8" fillId="0" borderId="78" xfId="0" applyNumberFormat="1" applyFont="1" applyBorder="1" applyAlignment="1">
      <alignment horizontal="center" vertical="center" wrapText="1"/>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0" borderId="59" xfId="0" applyFont="1" applyBorder="1" applyAlignment="1">
      <alignment horizontal="center" vertical="center"/>
    </xf>
    <xf numFmtId="0" fontId="8" fillId="0" borderId="60" xfId="0" applyFont="1" applyBorder="1" applyAlignment="1">
      <alignment horizontal="center" vertical="center"/>
    </xf>
    <xf numFmtId="0" fontId="8" fillId="0" borderId="61" xfId="0" applyFont="1" applyBorder="1" applyAlignment="1">
      <alignment horizontal="center" vertical="center"/>
    </xf>
    <xf numFmtId="0" fontId="8" fillId="0" borderId="4"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5" borderId="94" xfId="0" applyFont="1" applyFill="1" applyBorder="1" applyAlignment="1" applyProtection="1">
      <alignment horizontal="center" vertical="center" shrinkToFit="1"/>
      <protection locked="0"/>
    </xf>
    <xf numFmtId="0" fontId="8" fillId="5" borderId="72"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0" borderId="81" xfId="0" applyFont="1" applyBorder="1" applyAlignment="1">
      <alignment horizontal="center" vertical="center" wrapText="1"/>
    </xf>
    <xf numFmtId="0" fontId="8" fillId="0" borderId="82" xfId="0" applyFont="1" applyBorder="1" applyAlignment="1">
      <alignment horizontal="center" vertical="center" wrapText="1"/>
    </xf>
    <xf numFmtId="1" fontId="8" fillId="0" borderId="83" xfId="0" applyNumberFormat="1" applyFont="1" applyBorder="1" applyAlignment="1">
      <alignment horizontal="center" vertical="center" wrapText="1"/>
    </xf>
    <xf numFmtId="1"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6" xfId="0" applyFill="1" applyBorder="1" applyAlignment="1">
      <alignment horizontal="center" vertical="center"/>
    </xf>
    <xf numFmtId="0" fontId="0" fillId="3" borderId="57" xfId="0" applyFill="1" applyBorder="1" applyAlignment="1">
      <alignment horizontal="center" vertical="center"/>
    </xf>
    <xf numFmtId="0" fontId="0" fillId="3" borderId="58" xfId="0" applyFill="1" applyBorder="1" applyAlignment="1">
      <alignment horizontal="center" vertical="center"/>
    </xf>
  </cellXfs>
  <cellStyles count="1">
    <cellStyle name="標準" xfId="0" builtinId="0"/>
  </cellStyles>
  <dxfs count="20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69"/>
  <sheetViews>
    <sheetView showGridLines="0" tabSelected="1" view="pageBreakPreview" zoomScaleNormal="55" zoomScaleSheetLayoutView="100" workbookViewId="0">
      <selection activeCell="C2" sqref="C2"/>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ht="30" customHeight="1" x14ac:dyDescent="0.4">
      <c r="C1" s="1" t="s">
        <v>174</v>
      </c>
    </row>
    <row r="2" spans="2:67" s="6" customFormat="1" ht="20.25" customHeight="1" x14ac:dyDescent="0.4">
      <c r="C2" s="5"/>
      <c r="D2" s="5"/>
      <c r="E2" s="5"/>
      <c r="F2" s="5"/>
      <c r="G2" s="5"/>
      <c r="H2" s="5"/>
      <c r="I2" s="5"/>
      <c r="J2" s="5"/>
      <c r="M2" s="7" t="s">
        <v>0</v>
      </c>
      <c r="P2" s="5"/>
      <c r="Q2" s="5"/>
      <c r="R2" s="5"/>
      <c r="S2" s="5"/>
      <c r="T2" s="5"/>
      <c r="U2" s="5"/>
      <c r="V2" s="5"/>
      <c r="W2" s="5"/>
      <c r="AS2" s="9" t="s">
        <v>29</v>
      </c>
      <c r="AT2" s="267" t="s">
        <v>163</v>
      </c>
      <c r="AU2" s="268"/>
      <c r="AV2" s="268"/>
      <c r="AW2" s="268"/>
      <c r="AX2" s="268"/>
      <c r="AY2" s="268"/>
      <c r="AZ2" s="268"/>
      <c r="BA2" s="268"/>
      <c r="BB2" s="268"/>
      <c r="BC2" s="268"/>
      <c r="BD2" s="268"/>
      <c r="BE2" s="268"/>
      <c r="BF2" s="268"/>
      <c r="BG2" s="268"/>
      <c r="BH2" s="268"/>
      <c r="BI2" s="268"/>
      <c r="BJ2" s="9" t="s">
        <v>2</v>
      </c>
    </row>
    <row r="3" spans="2:67" s="8" customFormat="1" ht="20.25" customHeight="1" x14ac:dyDescent="0.4">
      <c r="J3" s="7"/>
      <c r="M3" s="7"/>
      <c r="N3" s="7"/>
      <c r="P3" s="9"/>
      <c r="Q3" s="9"/>
      <c r="R3" s="9"/>
      <c r="S3" s="9"/>
      <c r="T3" s="9"/>
      <c r="U3" s="9"/>
      <c r="V3" s="9"/>
      <c r="W3" s="9"/>
      <c r="AB3" s="115" t="s">
        <v>26</v>
      </c>
      <c r="AC3" s="269">
        <v>6</v>
      </c>
      <c r="AD3" s="269"/>
      <c r="AE3" s="115" t="s">
        <v>27</v>
      </c>
      <c r="AF3" s="270">
        <f>IF(AC3=0,"",YEAR(DATE(2018+AC3,1,1)))</f>
        <v>2024</v>
      </c>
      <c r="AG3" s="270"/>
      <c r="AH3" s="116" t="s">
        <v>28</v>
      </c>
      <c r="AI3" s="116" t="s">
        <v>1</v>
      </c>
      <c r="AJ3" s="269">
        <v>4</v>
      </c>
      <c r="AK3" s="269"/>
      <c r="AL3" s="116" t="s">
        <v>23</v>
      </c>
      <c r="AS3" s="9" t="s">
        <v>30</v>
      </c>
      <c r="AT3" s="269" t="s">
        <v>101</v>
      </c>
      <c r="AU3" s="269"/>
      <c r="AV3" s="269"/>
      <c r="AW3" s="269"/>
      <c r="AX3" s="269"/>
      <c r="AY3" s="269"/>
      <c r="AZ3" s="269"/>
      <c r="BA3" s="269"/>
      <c r="BB3" s="269"/>
      <c r="BC3" s="269"/>
      <c r="BD3" s="269"/>
      <c r="BE3" s="269"/>
      <c r="BF3" s="269"/>
      <c r="BG3" s="269"/>
      <c r="BH3" s="269"/>
      <c r="BI3" s="269"/>
      <c r="BJ3" s="9" t="s">
        <v>2</v>
      </c>
      <c r="BK3" s="9"/>
      <c r="BL3" s="9"/>
      <c r="BM3" s="9"/>
    </row>
    <row r="4" spans="2:67" s="8" customFormat="1" ht="20.25" customHeight="1" x14ac:dyDescent="0.4">
      <c r="J4" s="7"/>
      <c r="M4" s="7"/>
      <c r="O4" s="9"/>
      <c r="P4" s="9"/>
      <c r="Q4" s="9"/>
      <c r="R4" s="9"/>
      <c r="S4" s="9"/>
      <c r="T4" s="9"/>
      <c r="U4" s="9"/>
      <c r="AC4" s="15"/>
      <c r="AD4" s="15"/>
      <c r="AE4" s="16"/>
      <c r="AF4" s="17"/>
      <c r="AG4" s="16"/>
      <c r="BD4" s="18" t="s">
        <v>20</v>
      </c>
      <c r="BE4" s="271" t="s">
        <v>122</v>
      </c>
      <c r="BF4" s="272"/>
      <c r="BG4" s="272"/>
      <c r="BH4" s="273"/>
      <c r="BI4" s="9"/>
    </row>
    <row r="5" spans="2:67" s="8" customFormat="1" ht="20.25" customHeight="1" x14ac:dyDescent="0.4">
      <c r="B5" s="31"/>
      <c r="C5" s="31"/>
      <c r="D5" s="31"/>
      <c r="E5" s="31"/>
      <c r="F5" s="31"/>
      <c r="G5" s="31"/>
      <c r="H5" s="31"/>
      <c r="I5" s="31"/>
      <c r="J5" s="133"/>
      <c r="K5" s="31"/>
      <c r="L5" s="31"/>
      <c r="M5" s="133"/>
      <c r="N5" s="31"/>
      <c r="O5" s="134"/>
      <c r="P5" s="134"/>
      <c r="Q5" s="134"/>
      <c r="R5" s="134"/>
      <c r="S5" s="134"/>
      <c r="T5" s="134"/>
      <c r="U5" s="134"/>
      <c r="V5" s="31"/>
      <c r="W5" s="31"/>
      <c r="X5" s="31"/>
      <c r="Y5" s="31"/>
      <c r="Z5" s="31"/>
      <c r="AA5" s="31"/>
      <c r="AB5" s="31"/>
      <c r="AC5" s="135"/>
      <c r="AD5" s="135"/>
      <c r="AE5" s="136"/>
      <c r="AF5" s="137"/>
      <c r="AG5" s="136"/>
      <c r="AH5" s="31"/>
      <c r="AI5" s="31"/>
      <c r="AJ5" s="31"/>
      <c r="AK5" s="31"/>
      <c r="AL5" s="31"/>
      <c r="AM5" s="31"/>
      <c r="AN5" s="31"/>
      <c r="AO5" s="31"/>
      <c r="AP5" s="31"/>
      <c r="AQ5" s="31"/>
      <c r="AR5" s="31"/>
      <c r="BD5" s="18" t="s">
        <v>124</v>
      </c>
      <c r="BE5" s="271" t="s">
        <v>123</v>
      </c>
      <c r="BF5" s="272"/>
      <c r="BG5" s="272"/>
      <c r="BH5" s="273"/>
      <c r="BI5" s="9"/>
    </row>
    <row r="6" spans="2:67" s="8" customFormat="1" ht="9" customHeight="1" x14ac:dyDescent="0.4">
      <c r="B6" s="31"/>
      <c r="C6" s="31"/>
      <c r="D6" s="31"/>
      <c r="E6" s="31"/>
      <c r="F6" s="31"/>
      <c r="G6" s="31"/>
      <c r="H6" s="31"/>
      <c r="I6" s="31"/>
      <c r="J6" s="133"/>
      <c r="K6" s="31"/>
      <c r="L6" s="31"/>
      <c r="M6" s="133"/>
      <c r="N6" s="31"/>
      <c r="O6" s="134"/>
      <c r="P6" s="134"/>
      <c r="Q6" s="134"/>
      <c r="R6" s="134"/>
      <c r="S6" s="134"/>
      <c r="T6" s="134"/>
      <c r="U6" s="134"/>
      <c r="V6" s="31"/>
      <c r="W6" s="31"/>
      <c r="X6" s="31"/>
      <c r="Y6" s="31"/>
      <c r="Z6" s="31"/>
      <c r="AA6" s="31"/>
      <c r="AB6" s="31"/>
      <c r="AC6" s="138"/>
      <c r="AD6" s="138"/>
      <c r="AE6" s="31"/>
      <c r="AF6" s="31"/>
      <c r="AG6" s="31"/>
      <c r="AH6" s="31"/>
      <c r="AI6" s="31"/>
      <c r="AJ6" s="29"/>
      <c r="AK6" s="29"/>
      <c r="AL6" s="29"/>
      <c r="AM6" s="29"/>
      <c r="AN6" s="29"/>
      <c r="AO6" s="29"/>
      <c r="AP6" s="29"/>
      <c r="AQ6" s="29"/>
      <c r="AR6" s="29"/>
      <c r="AS6" s="6"/>
      <c r="AT6" s="6"/>
      <c r="AU6" s="6"/>
      <c r="AV6" s="6"/>
      <c r="AW6" s="6"/>
      <c r="AX6" s="6"/>
      <c r="AY6" s="6"/>
      <c r="AZ6" s="6"/>
      <c r="BA6" s="6"/>
      <c r="BB6" s="6"/>
      <c r="BC6" s="6"/>
      <c r="BD6" s="6"/>
      <c r="BE6" s="6"/>
      <c r="BF6" s="6"/>
      <c r="BG6" s="6"/>
      <c r="BH6" s="19"/>
      <c r="BI6" s="19"/>
    </row>
    <row r="7" spans="2:67" s="8" customFormat="1" ht="21" customHeight="1" x14ac:dyDescent="0.4">
      <c r="B7" s="36"/>
      <c r="C7" s="33"/>
      <c r="D7" s="33"/>
      <c r="E7" s="33"/>
      <c r="F7" s="33"/>
      <c r="G7" s="33"/>
      <c r="H7" s="33"/>
      <c r="I7" s="33"/>
      <c r="J7" s="33"/>
      <c r="K7" s="41"/>
      <c r="L7" s="41"/>
      <c r="M7" s="41"/>
      <c r="N7" s="39"/>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t="s">
        <v>129</v>
      </c>
      <c r="AP7" s="29"/>
      <c r="AQ7" s="29"/>
      <c r="AR7" s="29"/>
      <c r="AS7" s="6"/>
      <c r="AT7" s="6"/>
      <c r="AU7" s="6"/>
      <c r="AW7" s="37"/>
      <c r="AX7" s="37"/>
      <c r="AY7" s="2"/>
      <c r="AZ7" s="6"/>
      <c r="BA7" s="294">
        <v>40</v>
      </c>
      <c r="BB7" s="295"/>
      <c r="BC7" s="2" t="s">
        <v>21</v>
      </c>
      <c r="BD7" s="6"/>
      <c r="BE7" s="294">
        <v>160</v>
      </c>
      <c r="BF7" s="295"/>
      <c r="BG7" s="2" t="s">
        <v>22</v>
      </c>
      <c r="BH7" s="6"/>
      <c r="BI7" s="19"/>
    </row>
    <row r="8" spans="2:67" s="8" customFormat="1" ht="5.25" customHeight="1" x14ac:dyDescent="0.4">
      <c r="B8" s="36"/>
      <c r="C8" s="40"/>
      <c r="D8" s="40"/>
      <c r="E8" s="40"/>
      <c r="F8" s="40"/>
      <c r="G8" s="40"/>
      <c r="H8" s="40"/>
      <c r="I8" s="40"/>
      <c r="J8" s="41"/>
      <c r="K8" s="41"/>
      <c r="L8" s="41"/>
      <c r="M8" s="39"/>
      <c r="N8" s="41"/>
      <c r="O8" s="41"/>
      <c r="P8" s="41"/>
      <c r="Q8" s="41"/>
      <c r="R8" s="31"/>
      <c r="S8" s="31"/>
      <c r="T8" s="31"/>
      <c r="U8" s="31"/>
      <c r="V8" s="31"/>
      <c r="W8" s="31"/>
      <c r="X8" s="31"/>
      <c r="Y8" s="31"/>
      <c r="Z8" s="31"/>
      <c r="AA8" s="31"/>
      <c r="AB8" s="31"/>
      <c r="AC8" s="31"/>
      <c r="AD8" s="31"/>
      <c r="AE8" s="31"/>
      <c r="AF8" s="31"/>
      <c r="AG8" s="31"/>
      <c r="AH8" s="31"/>
      <c r="AI8" s="31"/>
      <c r="AJ8" s="29"/>
      <c r="AK8" s="29"/>
      <c r="AL8" s="29"/>
      <c r="AM8" s="29"/>
      <c r="AN8" s="29"/>
      <c r="AO8" s="29"/>
      <c r="AP8" s="29"/>
      <c r="AQ8" s="29"/>
      <c r="AR8" s="29"/>
      <c r="AS8" s="29"/>
      <c r="AT8" s="29"/>
      <c r="AU8" s="29"/>
      <c r="AV8" s="29"/>
      <c r="AW8" s="29"/>
      <c r="AX8" s="29"/>
      <c r="AY8" s="29"/>
      <c r="AZ8" s="29"/>
      <c r="BA8" s="29"/>
      <c r="BB8" s="29"/>
      <c r="BC8" s="29"/>
      <c r="BD8" s="29"/>
      <c r="BE8" s="29"/>
      <c r="BF8" s="29"/>
      <c r="BG8" s="29"/>
      <c r="BH8" s="30"/>
      <c r="BI8" s="30"/>
      <c r="BJ8" s="31"/>
    </row>
    <row r="9" spans="2:67" s="8" customFormat="1" ht="21"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t="s">
        <v>25</v>
      </c>
      <c r="BC9" s="29"/>
      <c r="BD9" s="29"/>
      <c r="BE9" s="296">
        <f>DAY(EOMONTH(DATE(AF3,AJ3,1),0))</f>
        <v>30</v>
      </c>
      <c r="BF9" s="297"/>
      <c r="BG9" s="29" t="s">
        <v>24</v>
      </c>
      <c r="BH9" s="29"/>
      <c r="BI9" s="29"/>
      <c r="BJ9" s="31"/>
      <c r="BM9" s="9"/>
      <c r="BN9" s="9"/>
      <c r="BO9" s="9"/>
    </row>
    <row r="10" spans="2:67" ht="5.25" customHeight="1" thickBot="1" x14ac:dyDescent="0.45">
      <c r="B10" s="43"/>
      <c r="C10" s="44"/>
      <c r="D10" s="44"/>
      <c r="E10" s="44"/>
      <c r="F10" s="44"/>
      <c r="G10" s="44"/>
      <c r="H10" s="44"/>
      <c r="I10" s="44"/>
      <c r="J10" s="44"/>
      <c r="K10" s="43"/>
      <c r="L10" s="43"/>
      <c r="M10" s="43"/>
      <c r="N10" s="43"/>
      <c r="O10" s="43"/>
      <c r="P10" s="43"/>
      <c r="Q10" s="43"/>
      <c r="R10" s="43"/>
      <c r="S10" s="43"/>
      <c r="T10" s="43"/>
      <c r="U10" s="43"/>
      <c r="V10" s="43"/>
      <c r="W10" s="43"/>
      <c r="X10" s="43"/>
      <c r="Y10" s="43"/>
      <c r="Z10" s="43"/>
      <c r="AA10" s="43"/>
      <c r="AB10" s="43"/>
      <c r="AC10" s="44"/>
      <c r="AD10" s="43"/>
      <c r="AE10" s="43"/>
      <c r="AF10" s="43"/>
      <c r="AG10" s="43"/>
      <c r="AH10" s="43"/>
      <c r="AI10" s="43"/>
      <c r="AJ10" s="43"/>
      <c r="AK10" s="43"/>
      <c r="AL10" s="43"/>
      <c r="AM10" s="43"/>
      <c r="AN10" s="43"/>
      <c r="AO10" s="43"/>
      <c r="AP10" s="43"/>
      <c r="AQ10" s="43"/>
      <c r="AR10" s="43"/>
      <c r="AT10" s="3"/>
      <c r="BK10" s="4"/>
      <c r="BL10" s="4"/>
      <c r="BM10" s="4"/>
    </row>
    <row r="11" spans="2:67" ht="21.6" customHeight="1" x14ac:dyDescent="0.4">
      <c r="B11" s="230" t="s">
        <v>19</v>
      </c>
      <c r="C11" s="233" t="s">
        <v>133</v>
      </c>
      <c r="D11" s="234"/>
      <c r="E11" s="151"/>
      <c r="F11" s="148"/>
      <c r="G11" s="151"/>
      <c r="H11" s="148"/>
      <c r="I11" s="239" t="s">
        <v>168</v>
      </c>
      <c r="J11" s="240"/>
      <c r="K11" s="245" t="s">
        <v>169</v>
      </c>
      <c r="L11" s="246"/>
      <c r="M11" s="246"/>
      <c r="N11" s="234"/>
      <c r="O11" s="245" t="s">
        <v>170</v>
      </c>
      <c r="P11" s="246"/>
      <c r="Q11" s="246"/>
      <c r="R11" s="246"/>
      <c r="S11" s="234"/>
      <c r="T11" s="162"/>
      <c r="U11" s="162"/>
      <c r="V11" s="163"/>
      <c r="W11" s="274" t="s">
        <v>171</v>
      </c>
      <c r="X11" s="275"/>
      <c r="Y11" s="275"/>
      <c r="Z11" s="275"/>
      <c r="AA11" s="275"/>
      <c r="AB11" s="275"/>
      <c r="AC11" s="275"/>
      <c r="AD11" s="275"/>
      <c r="AE11" s="275"/>
      <c r="AF11" s="275"/>
      <c r="AG11" s="275"/>
      <c r="AH11" s="275"/>
      <c r="AI11" s="275"/>
      <c r="AJ11" s="275"/>
      <c r="AK11" s="275"/>
      <c r="AL11" s="275"/>
      <c r="AM11" s="275"/>
      <c r="AN11" s="275"/>
      <c r="AO11" s="275"/>
      <c r="AP11" s="275"/>
      <c r="AQ11" s="275"/>
      <c r="AR11" s="275"/>
      <c r="AS11" s="275"/>
      <c r="AT11" s="275"/>
      <c r="AU11" s="275"/>
      <c r="AV11" s="275"/>
      <c r="AW11" s="275"/>
      <c r="AX11" s="275"/>
      <c r="AY11" s="275"/>
      <c r="AZ11" s="275"/>
      <c r="BA11" s="275"/>
      <c r="BB11" s="276" t="str">
        <f>IF(BE4="４週","(9)1～4週目の勤務時間数合計","(9)1か月の勤務時間数　合計")</f>
        <v>(9)1～4週目の勤務時間数合計</v>
      </c>
      <c r="BC11" s="277"/>
      <c r="BD11" s="282" t="s">
        <v>172</v>
      </c>
      <c r="BE11" s="283"/>
      <c r="BF11" s="233" t="s">
        <v>173</v>
      </c>
      <c r="BG11" s="246"/>
      <c r="BH11" s="246"/>
      <c r="BI11" s="246"/>
      <c r="BJ11" s="288"/>
    </row>
    <row r="12" spans="2:67" ht="20.25" customHeight="1" x14ac:dyDescent="0.4">
      <c r="B12" s="231"/>
      <c r="C12" s="235"/>
      <c r="D12" s="236"/>
      <c r="E12" s="152"/>
      <c r="F12" s="149"/>
      <c r="G12" s="152"/>
      <c r="H12" s="149"/>
      <c r="I12" s="241"/>
      <c r="J12" s="242"/>
      <c r="K12" s="247"/>
      <c r="L12" s="248"/>
      <c r="M12" s="248"/>
      <c r="N12" s="236"/>
      <c r="O12" s="247"/>
      <c r="P12" s="248"/>
      <c r="Q12" s="248"/>
      <c r="R12" s="248"/>
      <c r="S12" s="236"/>
      <c r="T12" s="164"/>
      <c r="U12" s="164"/>
      <c r="V12" s="165"/>
      <c r="W12" s="291" t="s">
        <v>11</v>
      </c>
      <c r="X12" s="291"/>
      <c r="Y12" s="291"/>
      <c r="Z12" s="291"/>
      <c r="AA12" s="291"/>
      <c r="AB12" s="291"/>
      <c r="AC12" s="292"/>
      <c r="AD12" s="293" t="s">
        <v>12</v>
      </c>
      <c r="AE12" s="291"/>
      <c r="AF12" s="291"/>
      <c r="AG12" s="291"/>
      <c r="AH12" s="291"/>
      <c r="AI12" s="291"/>
      <c r="AJ12" s="292"/>
      <c r="AK12" s="293" t="s">
        <v>13</v>
      </c>
      <c r="AL12" s="291"/>
      <c r="AM12" s="291"/>
      <c r="AN12" s="291"/>
      <c r="AO12" s="291"/>
      <c r="AP12" s="291"/>
      <c r="AQ12" s="292"/>
      <c r="AR12" s="293" t="s">
        <v>14</v>
      </c>
      <c r="AS12" s="291"/>
      <c r="AT12" s="291"/>
      <c r="AU12" s="291"/>
      <c r="AV12" s="291"/>
      <c r="AW12" s="291"/>
      <c r="AX12" s="292"/>
      <c r="AY12" s="293" t="s">
        <v>15</v>
      </c>
      <c r="AZ12" s="291"/>
      <c r="BA12" s="291"/>
      <c r="BB12" s="278"/>
      <c r="BC12" s="279"/>
      <c r="BD12" s="284"/>
      <c r="BE12" s="285"/>
      <c r="BF12" s="235"/>
      <c r="BG12" s="248"/>
      <c r="BH12" s="248"/>
      <c r="BI12" s="248"/>
      <c r="BJ12" s="289"/>
    </row>
    <row r="13" spans="2:67" ht="20.25" customHeight="1" x14ac:dyDescent="0.4">
      <c r="B13" s="231"/>
      <c r="C13" s="235"/>
      <c r="D13" s="236"/>
      <c r="E13" s="152"/>
      <c r="F13" s="149"/>
      <c r="G13" s="152"/>
      <c r="H13" s="149"/>
      <c r="I13" s="241"/>
      <c r="J13" s="242"/>
      <c r="K13" s="247"/>
      <c r="L13" s="248"/>
      <c r="M13" s="248"/>
      <c r="N13" s="236"/>
      <c r="O13" s="247"/>
      <c r="P13" s="248"/>
      <c r="Q13" s="248"/>
      <c r="R13" s="248"/>
      <c r="S13" s="236"/>
      <c r="T13" s="164"/>
      <c r="U13" s="164"/>
      <c r="V13" s="165"/>
      <c r="W13" s="117">
        <v>1</v>
      </c>
      <c r="X13" s="118">
        <v>2</v>
      </c>
      <c r="Y13" s="118">
        <v>3</v>
      </c>
      <c r="Z13" s="118">
        <v>4</v>
      </c>
      <c r="AA13" s="118">
        <v>5</v>
      </c>
      <c r="AB13" s="118">
        <v>6</v>
      </c>
      <c r="AC13" s="119">
        <v>7</v>
      </c>
      <c r="AD13" s="120">
        <v>8</v>
      </c>
      <c r="AE13" s="118">
        <v>9</v>
      </c>
      <c r="AF13" s="118">
        <v>10</v>
      </c>
      <c r="AG13" s="118">
        <v>11</v>
      </c>
      <c r="AH13" s="118">
        <v>12</v>
      </c>
      <c r="AI13" s="118">
        <v>13</v>
      </c>
      <c r="AJ13" s="119">
        <v>14</v>
      </c>
      <c r="AK13" s="117">
        <v>15</v>
      </c>
      <c r="AL13" s="118">
        <v>16</v>
      </c>
      <c r="AM13" s="118">
        <v>17</v>
      </c>
      <c r="AN13" s="118">
        <v>18</v>
      </c>
      <c r="AO13" s="118">
        <v>19</v>
      </c>
      <c r="AP13" s="118">
        <v>20</v>
      </c>
      <c r="AQ13" s="119">
        <v>21</v>
      </c>
      <c r="AR13" s="120">
        <v>22</v>
      </c>
      <c r="AS13" s="118">
        <v>23</v>
      </c>
      <c r="AT13" s="118">
        <v>24</v>
      </c>
      <c r="AU13" s="118">
        <v>25</v>
      </c>
      <c r="AV13" s="118">
        <v>26</v>
      </c>
      <c r="AW13" s="118">
        <v>27</v>
      </c>
      <c r="AX13" s="119">
        <v>28</v>
      </c>
      <c r="AY13" s="121" t="str">
        <f>IF($BE$4="実績",IF(DAY(DATE($AF$3,$AJ$3,29))=29,29,""),"")</f>
        <v/>
      </c>
      <c r="AZ13" s="147" t="str">
        <f>IF($BE$4="実績",IF(DAY(DATE($AF$3,$AJ$3,30))=30,30,""),"")</f>
        <v/>
      </c>
      <c r="BA13" s="122" t="str">
        <f>IF($BE$4="実績",IF(DAY(DATE($AF$3,$AJ$3,31))=31,31,""),"")</f>
        <v/>
      </c>
      <c r="BB13" s="278"/>
      <c r="BC13" s="279"/>
      <c r="BD13" s="284"/>
      <c r="BE13" s="285"/>
      <c r="BF13" s="235"/>
      <c r="BG13" s="248"/>
      <c r="BH13" s="248"/>
      <c r="BI13" s="248"/>
      <c r="BJ13" s="289"/>
    </row>
    <row r="14" spans="2:67" ht="20.25" hidden="1" customHeight="1" x14ac:dyDescent="0.4">
      <c r="B14" s="231"/>
      <c r="C14" s="235"/>
      <c r="D14" s="236"/>
      <c r="E14" s="152"/>
      <c r="F14" s="149"/>
      <c r="G14" s="152"/>
      <c r="H14" s="149"/>
      <c r="I14" s="241"/>
      <c r="J14" s="242"/>
      <c r="K14" s="247"/>
      <c r="L14" s="248"/>
      <c r="M14" s="248"/>
      <c r="N14" s="236"/>
      <c r="O14" s="247"/>
      <c r="P14" s="248"/>
      <c r="Q14" s="248"/>
      <c r="R14" s="248"/>
      <c r="S14" s="236"/>
      <c r="T14" s="164"/>
      <c r="U14" s="164"/>
      <c r="V14" s="165"/>
      <c r="W14" s="117">
        <f>WEEKDAY(DATE($AF$3,$AJ$3,1))</f>
        <v>2</v>
      </c>
      <c r="X14" s="118">
        <f>WEEKDAY(DATE($AF$3,$AJ$3,2))</f>
        <v>3</v>
      </c>
      <c r="Y14" s="118">
        <f>WEEKDAY(DATE($AF$3,$AJ$3,3))</f>
        <v>4</v>
      </c>
      <c r="Z14" s="118">
        <f>WEEKDAY(DATE($AF$3,$AJ$3,4))</f>
        <v>5</v>
      </c>
      <c r="AA14" s="118">
        <f>WEEKDAY(DATE($AF$3,$AJ$3,5))</f>
        <v>6</v>
      </c>
      <c r="AB14" s="118">
        <f>WEEKDAY(DATE($AF$3,$AJ$3,6))</f>
        <v>7</v>
      </c>
      <c r="AC14" s="119">
        <f>WEEKDAY(DATE($AF$3,$AJ$3,7))</f>
        <v>1</v>
      </c>
      <c r="AD14" s="120">
        <f>WEEKDAY(DATE($AF$3,$AJ$3,8))</f>
        <v>2</v>
      </c>
      <c r="AE14" s="118">
        <f>WEEKDAY(DATE($AF$3,$AJ$3,9))</f>
        <v>3</v>
      </c>
      <c r="AF14" s="118">
        <f>WEEKDAY(DATE($AF$3,$AJ$3,10))</f>
        <v>4</v>
      </c>
      <c r="AG14" s="118">
        <f>WEEKDAY(DATE($AF$3,$AJ$3,11))</f>
        <v>5</v>
      </c>
      <c r="AH14" s="118">
        <f>WEEKDAY(DATE($AF$3,$AJ$3,12))</f>
        <v>6</v>
      </c>
      <c r="AI14" s="118">
        <f>WEEKDAY(DATE($AF$3,$AJ$3,13))</f>
        <v>7</v>
      </c>
      <c r="AJ14" s="119">
        <f>WEEKDAY(DATE($AF$3,$AJ$3,14))</f>
        <v>1</v>
      </c>
      <c r="AK14" s="120">
        <f>WEEKDAY(DATE($AF$3,$AJ$3,15))</f>
        <v>2</v>
      </c>
      <c r="AL14" s="118">
        <f>WEEKDAY(DATE($AF$3,$AJ$3,16))</f>
        <v>3</v>
      </c>
      <c r="AM14" s="118">
        <f>WEEKDAY(DATE($AF$3,$AJ$3,17))</f>
        <v>4</v>
      </c>
      <c r="AN14" s="118">
        <f>WEEKDAY(DATE($AF$3,$AJ$3,18))</f>
        <v>5</v>
      </c>
      <c r="AO14" s="118">
        <f>WEEKDAY(DATE($AF$3,$AJ$3,19))</f>
        <v>6</v>
      </c>
      <c r="AP14" s="118">
        <f>WEEKDAY(DATE($AF$3,$AJ$3,20))</f>
        <v>7</v>
      </c>
      <c r="AQ14" s="119">
        <f>WEEKDAY(DATE($AF$3,$AJ$3,21))</f>
        <v>1</v>
      </c>
      <c r="AR14" s="120">
        <f>WEEKDAY(DATE($AF$3,$AJ$3,22))</f>
        <v>2</v>
      </c>
      <c r="AS14" s="118">
        <f>WEEKDAY(DATE($AF$3,$AJ$3,23))</f>
        <v>3</v>
      </c>
      <c r="AT14" s="118">
        <f>WEEKDAY(DATE($AF$3,$AJ$3,24))</f>
        <v>4</v>
      </c>
      <c r="AU14" s="118">
        <f>WEEKDAY(DATE($AF$3,$AJ$3,25))</f>
        <v>5</v>
      </c>
      <c r="AV14" s="118">
        <f>WEEKDAY(DATE($AF$3,$AJ$3,26))</f>
        <v>6</v>
      </c>
      <c r="AW14" s="118">
        <f>WEEKDAY(DATE($AF$3,$AJ$3,27))</f>
        <v>7</v>
      </c>
      <c r="AX14" s="119">
        <f>WEEKDAY(DATE($AF$3,$AJ$3,28))</f>
        <v>1</v>
      </c>
      <c r="AY14" s="120">
        <f>IF(AY13=29,WEEKDAY(DATE($AF$3,$AJ$3,29)),0)</f>
        <v>0</v>
      </c>
      <c r="AZ14" s="118">
        <f>IF(AZ13=30,WEEKDAY(DATE($AF$3,$AJ$3,30)),0)</f>
        <v>0</v>
      </c>
      <c r="BA14" s="119">
        <f>IF(BA13=31,WEEKDAY(DATE($AF$3,$AJ$3,31)),0)</f>
        <v>0</v>
      </c>
      <c r="BB14" s="278"/>
      <c r="BC14" s="279"/>
      <c r="BD14" s="284"/>
      <c r="BE14" s="285"/>
      <c r="BF14" s="235"/>
      <c r="BG14" s="248"/>
      <c r="BH14" s="248"/>
      <c r="BI14" s="248"/>
      <c r="BJ14" s="289"/>
    </row>
    <row r="15" spans="2:67" ht="20.25" customHeight="1" thickBot="1" x14ac:dyDescent="0.45">
      <c r="B15" s="232"/>
      <c r="C15" s="237"/>
      <c r="D15" s="238"/>
      <c r="E15" s="153"/>
      <c r="F15" s="150"/>
      <c r="G15" s="153"/>
      <c r="H15" s="150"/>
      <c r="I15" s="243"/>
      <c r="J15" s="244"/>
      <c r="K15" s="249"/>
      <c r="L15" s="250"/>
      <c r="M15" s="250"/>
      <c r="N15" s="238"/>
      <c r="O15" s="249"/>
      <c r="P15" s="250"/>
      <c r="Q15" s="250"/>
      <c r="R15" s="250"/>
      <c r="S15" s="238"/>
      <c r="T15" s="166"/>
      <c r="U15" s="166"/>
      <c r="V15" s="167"/>
      <c r="W15" s="123" t="str">
        <f>IF(W14=1,"日",IF(W14=2,"月",IF(W14=3,"火",IF(W14=4,"水",IF(W14=5,"木",IF(W14=6,"金","土"))))))</f>
        <v>月</v>
      </c>
      <c r="X15" s="124" t="str">
        <f t="shared" ref="X15:AX15" si="0">IF(X14=1,"日",IF(X14=2,"月",IF(X14=3,"火",IF(X14=4,"水",IF(X14=5,"木",IF(X14=6,"金","土"))))))</f>
        <v>火</v>
      </c>
      <c r="Y15" s="124" t="str">
        <f t="shared" si="0"/>
        <v>水</v>
      </c>
      <c r="Z15" s="124" t="str">
        <f t="shared" si="0"/>
        <v>木</v>
      </c>
      <c r="AA15" s="124" t="str">
        <f t="shared" si="0"/>
        <v>金</v>
      </c>
      <c r="AB15" s="124" t="str">
        <f t="shared" si="0"/>
        <v>土</v>
      </c>
      <c r="AC15" s="125" t="str">
        <f t="shared" si="0"/>
        <v>日</v>
      </c>
      <c r="AD15" s="126" t="str">
        <f>IF(AD14=1,"日",IF(AD14=2,"月",IF(AD14=3,"火",IF(AD14=4,"水",IF(AD14=5,"木",IF(AD14=6,"金","土"))))))</f>
        <v>月</v>
      </c>
      <c r="AE15" s="124" t="str">
        <f t="shared" si="0"/>
        <v>火</v>
      </c>
      <c r="AF15" s="124" t="str">
        <f t="shared" si="0"/>
        <v>水</v>
      </c>
      <c r="AG15" s="124" t="str">
        <f t="shared" si="0"/>
        <v>木</v>
      </c>
      <c r="AH15" s="124" t="str">
        <f t="shared" si="0"/>
        <v>金</v>
      </c>
      <c r="AI15" s="124" t="str">
        <f t="shared" si="0"/>
        <v>土</v>
      </c>
      <c r="AJ15" s="125" t="str">
        <f t="shared" si="0"/>
        <v>日</v>
      </c>
      <c r="AK15" s="126" t="str">
        <f>IF(AK14=1,"日",IF(AK14=2,"月",IF(AK14=3,"火",IF(AK14=4,"水",IF(AK14=5,"木",IF(AK14=6,"金","土"))))))</f>
        <v>月</v>
      </c>
      <c r="AL15" s="124" t="str">
        <f t="shared" si="0"/>
        <v>火</v>
      </c>
      <c r="AM15" s="124" t="str">
        <f t="shared" si="0"/>
        <v>水</v>
      </c>
      <c r="AN15" s="124" t="str">
        <f t="shared" si="0"/>
        <v>木</v>
      </c>
      <c r="AO15" s="124" t="str">
        <f t="shared" si="0"/>
        <v>金</v>
      </c>
      <c r="AP15" s="124" t="str">
        <f t="shared" si="0"/>
        <v>土</v>
      </c>
      <c r="AQ15" s="125" t="str">
        <f t="shared" si="0"/>
        <v>日</v>
      </c>
      <c r="AR15" s="126" t="str">
        <f>IF(AR14=1,"日",IF(AR14=2,"月",IF(AR14=3,"火",IF(AR14=4,"水",IF(AR14=5,"木",IF(AR14=6,"金","土"))))))</f>
        <v>月</v>
      </c>
      <c r="AS15" s="124" t="str">
        <f t="shared" si="0"/>
        <v>火</v>
      </c>
      <c r="AT15" s="124" t="str">
        <f t="shared" si="0"/>
        <v>水</v>
      </c>
      <c r="AU15" s="124" t="str">
        <f t="shared" si="0"/>
        <v>木</v>
      </c>
      <c r="AV15" s="124" t="str">
        <f t="shared" si="0"/>
        <v>金</v>
      </c>
      <c r="AW15" s="124" t="str">
        <f t="shared" si="0"/>
        <v>土</v>
      </c>
      <c r="AX15" s="125" t="str">
        <f t="shared" si="0"/>
        <v>日</v>
      </c>
      <c r="AY15" s="124" t="str">
        <f>IF(AY14=1,"日",IF(AY14=2,"月",IF(AY14=3,"火",IF(AY14=4,"水",IF(AY14=5,"木",IF(AY14=6,"金",IF(AY14=0,"","土")))))))</f>
        <v/>
      </c>
      <c r="AZ15" s="124" t="str">
        <f>IF(AZ14=1,"日",IF(AZ14=2,"月",IF(AZ14=3,"火",IF(AZ14=4,"水",IF(AZ14=5,"木",IF(AZ14=6,"金",IF(AZ14=0,"","土")))))))</f>
        <v/>
      </c>
      <c r="BA15" s="124" t="str">
        <f>IF(BA14=1,"日",IF(BA14=2,"月",IF(BA14=3,"火",IF(BA14=4,"水",IF(BA14=5,"木",IF(BA14=6,"金",IF(BA14=0,"","土")))))))</f>
        <v/>
      </c>
      <c r="BB15" s="280"/>
      <c r="BC15" s="281"/>
      <c r="BD15" s="286"/>
      <c r="BE15" s="287"/>
      <c r="BF15" s="237"/>
      <c r="BG15" s="250"/>
      <c r="BH15" s="250"/>
      <c r="BI15" s="250"/>
      <c r="BJ15" s="290"/>
    </row>
    <row r="16" spans="2:67" ht="20.25" customHeight="1" x14ac:dyDescent="0.4">
      <c r="B16" s="188">
        <f>B14+1</f>
        <v>1</v>
      </c>
      <c r="C16" s="261"/>
      <c r="D16" s="262"/>
      <c r="E16" s="127"/>
      <c r="F16" s="128"/>
      <c r="G16" s="127"/>
      <c r="H16" s="128"/>
      <c r="I16" s="263"/>
      <c r="J16" s="264"/>
      <c r="K16" s="265"/>
      <c r="L16" s="266"/>
      <c r="M16" s="266"/>
      <c r="N16" s="262"/>
      <c r="O16" s="251"/>
      <c r="P16" s="252"/>
      <c r="Q16" s="252"/>
      <c r="R16" s="252"/>
      <c r="S16" s="253"/>
      <c r="T16" s="103" t="s">
        <v>18</v>
      </c>
      <c r="U16" s="104"/>
      <c r="V16" s="105"/>
      <c r="W16" s="96"/>
      <c r="X16" s="97"/>
      <c r="Y16" s="97"/>
      <c r="Z16" s="97"/>
      <c r="AA16" s="97"/>
      <c r="AB16" s="97"/>
      <c r="AC16" s="98"/>
      <c r="AD16" s="96"/>
      <c r="AE16" s="97"/>
      <c r="AF16" s="97"/>
      <c r="AG16" s="97"/>
      <c r="AH16" s="97"/>
      <c r="AI16" s="97"/>
      <c r="AJ16" s="98"/>
      <c r="AK16" s="96"/>
      <c r="AL16" s="97"/>
      <c r="AM16" s="97"/>
      <c r="AN16" s="97"/>
      <c r="AO16" s="97"/>
      <c r="AP16" s="97"/>
      <c r="AQ16" s="98"/>
      <c r="AR16" s="96"/>
      <c r="AS16" s="97"/>
      <c r="AT16" s="97"/>
      <c r="AU16" s="97"/>
      <c r="AV16" s="97"/>
      <c r="AW16" s="97"/>
      <c r="AX16" s="98"/>
      <c r="AY16" s="96"/>
      <c r="AZ16" s="97"/>
      <c r="BA16" s="97"/>
      <c r="BB16" s="254"/>
      <c r="BC16" s="255"/>
      <c r="BD16" s="256"/>
      <c r="BE16" s="257"/>
      <c r="BF16" s="258"/>
      <c r="BG16" s="259"/>
      <c r="BH16" s="259"/>
      <c r="BI16" s="259"/>
      <c r="BJ16" s="260"/>
    </row>
    <row r="17" spans="2:62" ht="20.25" customHeight="1" x14ac:dyDescent="0.4">
      <c r="B17" s="189"/>
      <c r="C17" s="224"/>
      <c r="D17" s="225"/>
      <c r="E17" s="129"/>
      <c r="F17" s="130">
        <f>C16</f>
        <v>0</v>
      </c>
      <c r="G17" s="129"/>
      <c r="H17" s="130">
        <f>I16</f>
        <v>0</v>
      </c>
      <c r="I17" s="226"/>
      <c r="J17" s="227"/>
      <c r="K17" s="228"/>
      <c r="L17" s="229"/>
      <c r="M17" s="229"/>
      <c r="N17" s="225"/>
      <c r="O17" s="172"/>
      <c r="P17" s="173"/>
      <c r="Q17" s="173"/>
      <c r="R17" s="173"/>
      <c r="S17" s="174"/>
      <c r="T17" s="106" t="s">
        <v>125</v>
      </c>
      <c r="U17" s="107"/>
      <c r="V17" s="108"/>
      <c r="W17" s="139" t="str">
        <f>IF(W16="","",VLOOKUP(W16,シフト記号表!$C$6:$L$47,10,FALSE))</f>
        <v/>
      </c>
      <c r="X17" s="140" t="str">
        <f>IF(X16="","",VLOOKUP(X16,シフト記号表!$C$6:$L$47,10,FALSE))</f>
        <v/>
      </c>
      <c r="Y17" s="140" t="str">
        <f>IF(Y16="","",VLOOKUP(Y16,シフト記号表!$C$6:$L$47,10,FALSE))</f>
        <v/>
      </c>
      <c r="Z17" s="140" t="str">
        <f>IF(Z16="","",VLOOKUP(Z16,シフト記号表!$C$6:$L$47,10,FALSE))</f>
        <v/>
      </c>
      <c r="AA17" s="140" t="str">
        <f>IF(AA16="","",VLOOKUP(AA16,シフト記号表!$C$6:$L$47,10,FALSE))</f>
        <v/>
      </c>
      <c r="AB17" s="140" t="str">
        <f>IF(AB16="","",VLOOKUP(AB16,シフト記号表!$C$6:$L$47,10,FALSE))</f>
        <v/>
      </c>
      <c r="AC17" s="141" t="str">
        <f>IF(AC16="","",VLOOKUP(AC16,シフト記号表!$C$6:$L$47,10,FALSE))</f>
        <v/>
      </c>
      <c r="AD17" s="139" t="str">
        <f>IF(AD16="","",VLOOKUP(AD16,シフト記号表!$C$6:$L$47,10,FALSE))</f>
        <v/>
      </c>
      <c r="AE17" s="140" t="str">
        <f>IF(AE16="","",VLOOKUP(AE16,シフト記号表!$C$6:$L$47,10,FALSE))</f>
        <v/>
      </c>
      <c r="AF17" s="140" t="str">
        <f>IF(AF16="","",VLOOKUP(AF16,シフト記号表!$C$6:$L$47,10,FALSE))</f>
        <v/>
      </c>
      <c r="AG17" s="140" t="str">
        <f>IF(AG16="","",VLOOKUP(AG16,シフト記号表!$C$6:$L$47,10,FALSE))</f>
        <v/>
      </c>
      <c r="AH17" s="140" t="str">
        <f>IF(AH16="","",VLOOKUP(AH16,シフト記号表!$C$6:$L$47,10,FALSE))</f>
        <v/>
      </c>
      <c r="AI17" s="140" t="str">
        <f>IF(AI16="","",VLOOKUP(AI16,シフト記号表!$C$6:$L$47,10,FALSE))</f>
        <v/>
      </c>
      <c r="AJ17" s="141" t="str">
        <f>IF(AJ16="","",VLOOKUP(AJ16,シフト記号表!$C$6:$L$47,10,FALSE))</f>
        <v/>
      </c>
      <c r="AK17" s="139" t="str">
        <f>IF(AK16="","",VLOOKUP(AK16,シフト記号表!$C$6:$L$47,10,FALSE))</f>
        <v/>
      </c>
      <c r="AL17" s="140" t="str">
        <f>IF(AL16="","",VLOOKUP(AL16,シフト記号表!$C$6:$L$47,10,FALSE))</f>
        <v/>
      </c>
      <c r="AM17" s="140" t="str">
        <f>IF(AM16="","",VLOOKUP(AM16,シフト記号表!$C$6:$L$47,10,FALSE))</f>
        <v/>
      </c>
      <c r="AN17" s="140" t="str">
        <f>IF(AN16="","",VLOOKUP(AN16,シフト記号表!$C$6:$L$47,10,FALSE))</f>
        <v/>
      </c>
      <c r="AO17" s="140" t="str">
        <f>IF(AO16="","",VLOOKUP(AO16,シフト記号表!$C$6:$L$47,10,FALSE))</f>
        <v/>
      </c>
      <c r="AP17" s="140" t="str">
        <f>IF(AP16="","",VLOOKUP(AP16,シフト記号表!$C$6:$L$47,10,FALSE))</f>
        <v/>
      </c>
      <c r="AQ17" s="141" t="str">
        <f>IF(AQ16="","",VLOOKUP(AQ16,シフト記号表!$C$6:$L$47,10,FALSE))</f>
        <v/>
      </c>
      <c r="AR17" s="139" t="str">
        <f>IF(AR16="","",VLOOKUP(AR16,シフト記号表!$C$6:$L$47,10,FALSE))</f>
        <v/>
      </c>
      <c r="AS17" s="140" t="str">
        <f>IF(AS16="","",VLOOKUP(AS16,シフト記号表!$C$6:$L$47,10,FALSE))</f>
        <v/>
      </c>
      <c r="AT17" s="140" t="str">
        <f>IF(AT16="","",VLOOKUP(AT16,シフト記号表!$C$6:$L$47,10,FALSE))</f>
        <v/>
      </c>
      <c r="AU17" s="140" t="str">
        <f>IF(AU16="","",VLOOKUP(AU16,シフト記号表!$C$6:$L$47,10,FALSE))</f>
        <v/>
      </c>
      <c r="AV17" s="140" t="str">
        <f>IF(AV16="","",VLOOKUP(AV16,シフト記号表!$C$6:$L$47,10,FALSE))</f>
        <v/>
      </c>
      <c r="AW17" s="140" t="str">
        <f>IF(AW16="","",VLOOKUP(AW16,シフト記号表!$C$6:$L$47,10,FALSE))</f>
        <v/>
      </c>
      <c r="AX17" s="141" t="str">
        <f>IF(AX16="","",VLOOKUP(AX16,シフト記号表!$C$6:$L$47,10,FALSE))</f>
        <v/>
      </c>
      <c r="AY17" s="139" t="str">
        <f>IF(AY16="","",VLOOKUP(AY16,シフト記号表!$C$6:$L$47,10,FALSE))</f>
        <v/>
      </c>
      <c r="AZ17" s="140" t="str">
        <f>IF(AZ16="","",VLOOKUP(AZ16,シフト記号表!$C$6:$L$47,10,FALSE))</f>
        <v/>
      </c>
      <c r="BA17" s="140" t="str">
        <f>IF(BA16="","",VLOOKUP(BA16,シフト記号表!$C$6:$L$47,10,FALSE))</f>
        <v/>
      </c>
      <c r="BB17" s="221">
        <f>IF($BE$4="４週",SUM(W17:AX17),IF($BE$4="暦月",SUM(W17:BA17),""))</f>
        <v>0</v>
      </c>
      <c r="BC17" s="222"/>
      <c r="BD17" s="223">
        <f>IF($BE$4="４週",BB17/4,IF($BE$4="暦月",(BB17/($BE$9/7)),""))</f>
        <v>0</v>
      </c>
      <c r="BE17" s="222"/>
      <c r="BF17" s="218"/>
      <c r="BG17" s="219"/>
      <c r="BH17" s="219"/>
      <c r="BI17" s="219"/>
      <c r="BJ17" s="220"/>
    </row>
    <row r="18" spans="2:62" ht="20.25" customHeight="1" x14ac:dyDescent="0.4">
      <c r="B18" s="188">
        <f>B16+1</f>
        <v>2</v>
      </c>
      <c r="C18" s="190"/>
      <c r="D18" s="191"/>
      <c r="E18" s="131"/>
      <c r="F18" s="132"/>
      <c r="G18" s="131"/>
      <c r="H18" s="132"/>
      <c r="I18" s="194"/>
      <c r="J18" s="195"/>
      <c r="K18" s="198"/>
      <c r="L18" s="199"/>
      <c r="M18" s="199"/>
      <c r="N18" s="191"/>
      <c r="O18" s="172"/>
      <c r="P18" s="173"/>
      <c r="Q18" s="173"/>
      <c r="R18" s="173"/>
      <c r="S18" s="174"/>
      <c r="T18" s="109" t="s">
        <v>18</v>
      </c>
      <c r="U18" s="110"/>
      <c r="V18" s="111"/>
      <c r="W18" s="99"/>
      <c r="X18" s="100"/>
      <c r="Y18" s="100"/>
      <c r="Z18" s="100"/>
      <c r="AA18" s="100"/>
      <c r="AB18" s="100"/>
      <c r="AC18" s="101"/>
      <c r="AD18" s="99"/>
      <c r="AE18" s="100"/>
      <c r="AF18" s="100"/>
      <c r="AG18" s="100"/>
      <c r="AH18" s="100"/>
      <c r="AI18" s="100"/>
      <c r="AJ18" s="101"/>
      <c r="AK18" s="99"/>
      <c r="AL18" s="100"/>
      <c r="AM18" s="100"/>
      <c r="AN18" s="100"/>
      <c r="AO18" s="100"/>
      <c r="AP18" s="100"/>
      <c r="AQ18" s="101"/>
      <c r="AR18" s="99"/>
      <c r="AS18" s="100"/>
      <c r="AT18" s="100"/>
      <c r="AU18" s="100"/>
      <c r="AV18" s="100"/>
      <c r="AW18" s="100"/>
      <c r="AX18" s="101"/>
      <c r="AY18" s="99"/>
      <c r="AZ18" s="100"/>
      <c r="BA18" s="102"/>
      <c r="BB18" s="175"/>
      <c r="BC18" s="176"/>
      <c r="BD18" s="177"/>
      <c r="BE18" s="178"/>
      <c r="BF18" s="179"/>
      <c r="BG18" s="180"/>
      <c r="BH18" s="180"/>
      <c r="BI18" s="180"/>
      <c r="BJ18" s="181"/>
    </row>
    <row r="19" spans="2:62" ht="20.25" customHeight="1" x14ac:dyDescent="0.4">
      <c r="B19" s="189"/>
      <c r="C19" s="224"/>
      <c r="D19" s="225"/>
      <c r="E19" s="129"/>
      <c r="F19" s="130">
        <f>C18</f>
        <v>0</v>
      </c>
      <c r="G19" s="129"/>
      <c r="H19" s="130">
        <f>I18</f>
        <v>0</v>
      </c>
      <c r="I19" s="226"/>
      <c r="J19" s="227"/>
      <c r="K19" s="228"/>
      <c r="L19" s="229"/>
      <c r="M19" s="229"/>
      <c r="N19" s="225"/>
      <c r="O19" s="172"/>
      <c r="P19" s="173"/>
      <c r="Q19" s="173"/>
      <c r="R19" s="173"/>
      <c r="S19" s="174"/>
      <c r="T19" s="106" t="s">
        <v>125</v>
      </c>
      <c r="U19" s="107"/>
      <c r="V19" s="108"/>
      <c r="W19" s="139" t="str">
        <f>IF(W18="","",VLOOKUP(W18,シフト記号表!$C$6:$L$47,10,FALSE))</f>
        <v/>
      </c>
      <c r="X19" s="140" t="str">
        <f>IF(X18="","",VLOOKUP(X18,シフト記号表!$C$6:$L$47,10,FALSE))</f>
        <v/>
      </c>
      <c r="Y19" s="140" t="str">
        <f>IF(Y18="","",VLOOKUP(Y18,シフト記号表!$C$6:$L$47,10,FALSE))</f>
        <v/>
      </c>
      <c r="Z19" s="140" t="str">
        <f>IF(Z18="","",VLOOKUP(Z18,シフト記号表!$C$6:$L$47,10,FALSE))</f>
        <v/>
      </c>
      <c r="AA19" s="140" t="str">
        <f>IF(AA18="","",VLOOKUP(AA18,シフト記号表!$C$6:$L$47,10,FALSE))</f>
        <v/>
      </c>
      <c r="AB19" s="140" t="str">
        <f>IF(AB18="","",VLOOKUP(AB18,シフト記号表!$C$6:$L$47,10,FALSE))</f>
        <v/>
      </c>
      <c r="AC19" s="141" t="str">
        <f>IF(AC18="","",VLOOKUP(AC18,シフト記号表!$C$6:$L$47,10,FALSE))</f>
        <v/>
      </c>
      <c r="AD19" s="139" t="str">
        <f>IF(AD18="","",VLOOKUP(AD18,シフト記号表!$C$6:$L$47,10,FALSE))</f>
        <v/>
      </c>
      <c r="AE19" s="140" t="str">
        <f>IF(AE18="","",VLOOKUP(AE18,シフト記号表!$C$6:$L$47,10,FALSE))</f>
        <v/>
      </c>
      <c r="AF19" s="140" t="str">
        <f>IF(AF18="","",VLOOKUP(AF18,シフト記号表!$C$6:$L$47,10,FALSE))</f>
        <v/>
      </c>
      <c r="AG19" s="140" t="str">
        <f>IF(AG18="","",VLOOKUP(AG18,シフト記号表!$C$6:$L$47,10,FALSE))</f>
        <v/>
      </c>
      <c r="AH19" s="140" t="str">
        <f>IF(AH18="","",VLOOKUP(AH18,シフト記号表!$C$6:$L$47,10,FALSE))</f>
        <v/>
      </c>
      <c r="AI19" s="140" t="str">
        <f>IF(AI18="","",VLOOKUP(AI18,シフト記号表!$C$6:$L$47,10,FALSE))</f>
        <v/>
      </c>
      <c r="AJ19" s="141" t="str">
        <f>IF(AJ18="","",VLOOKUP(AJ18,シフト記号表!$C$6:$L$47,10,FALSE))</f>
        <v/>
      </c>
      <c r="AK19" s="139" t="str">
        <f>IF(AK18="","",VLOOKUP(AK18,シフト記号表!$C$6:$L$47,10,FALSE))</f>
        <v/>
      </c>
      <c r="AL19" s="140" t="str">
        <f>IF(AL18="","",VLOOKUP(AL18,シフト記号表!$C$6:$L$47,10,FALSE))</f>
        <v/>
      </c>
      <c r="AM19" s="140" t="str">
        <f>IF(AM18="","",VLOOKUP(AM18,シフト記号表!$C$6:$L$47,10,FALSE))</f>
        <v/>
      </c>
      <c r="AN19" s="140" t="str">
        <f>IF(AN18="","",VLOOKUP(AN18,シフト記号表!$C$6:$L$47,10,FALSE))</f>
        <v/>
      </c>
      <c r="AO19" s="140" t="str">
        <f>IF(AO18="","",VLOOKUP(AO18,シフト記号表!$C$6:$L$47,10,FALSE))</f>
        <v/>
      </c>
      <c r="AP19" s="140" t="str">
        <f>IF(AP18="","",VLOOKUP(AP18,シフト記号表!$C$6:$L$47,10,FALSE))</f>
        <v/>
      </c>
      <c r="AQ19" s="141" t="str">
        <f>IF(AQ18="","",VLOOKUP(AQ18,シフト記号表!$C$6:$L$47,10,FALSE))</f>
        <v/>
      </c>
      <c r="AR19" s="139" t="str">
        <f>IF(AR18="","",VLOOKUP(AR18,シフト記号表!$C$6:$L$47,10,FALSE))</f>
        <v/>
      </c>
      <c r="AS19" s="140" t="str">
        <f>IF(AS18="","",VLOOKUP(AS18,シフト記号表!$C$6:$L$47,10,FALSE))</f>
        <v/>
      </c>
      <c r="AT19" s="140" t="str">
        <f>IF(AT18="","",VLOOKUP(AT18,シフト記号表!$C$6:$L$47,10,FALSE))</f>
        <v/>
      </c>
      <c r="AU19" s="140" t="str">
        <f>IF(AU18="","",VLOOKUP(AU18,シフト記号表!$C$6:$L$47,10,FALSE))</f>
        <v/>
      </c>
      <c r="AV19" s="140" t="str">
        <f>IF(AV18="","",VLOOKUP(AV18,シフト記号表!$C$6:$L$47,10,FALSE))</f>
        <v/>
      </c>
      <c r="AW19" s="140" t="str">
        <f>IF(AW18="","",VLOOKUP(AW18,シフト記号表!$C$6:$L$47,10,FALSE))</f>
        <v/>
      </c>
      <c r="AX19" s="141" t="str">
        <f>IF(AX18="","",VLOOKUP(AX18,シフト記号表!$C$6:$L$47,10,FALSE))</f>
        <v/>
      </c>
      <c r="AY19" s="139" t="str">
        <f>IF(AY18="","",VLOOKUP(AY18,シフト記号表!$C$6:$L$47,10,FALSE))</f>
        <v/>
      </c>
      <c r="AZ19" s="140" t="str">
        <f>IF(AZ18="","",VLOOKUP(AZ18,シフト記号表!$C$6:$L$47,10,FALSE))</f>
        <v/>
      </c>
      <c r="BA19" s="140" t="str">
        <f>IF(BA18="","",VLOOKUP(BA18,シフト記号表!$C$6:$L$47,10,FALSE))</f>
        <v/>
      </c>
      <c r="BB19" s="221">
        <f>IF($BE$4="４週",SUM(W19:AX19),IF($BE$4="暦月",SUM(W19:BA19),""))</f>
        <v>0</v>
      </c>
      <c r="BC19" s="222"/>
      <c r="BD19" s="223">
        <f>IF($BE$4="４週",BB19/4,IF($BE$4="暦月",(BB19/($BE$9/7)),""))</f>
        <v>0</v>
      </c>
      <c r="BE19" s="222"/>
      <c r="BF19" s="218"/>
      <c r="BG19" s="219"/>
      <c r="BH19" s="219"/>
      <c r="BI19" s="219"/>
      <c r="BJ19" s="220"/>
    </row>
    <row r="20" spans="2:62" ht="20.25" customHeight="1" x14ac:dyDescent="0.4">
      <c r="B20" s="188">
        <f>B18+1</f>
        <v>3</v>
      </c>
      <c r="C20" s="190"/>
      <c r="D20" s="191"/>
      <c r="E20" s="129"/>
      <c r="F20" s="130"/>
      <c r="G20" s="129"/>
      <c r="H20" s="130"/>
      <c r="I20" s="194"/>
      <c r="J20" s="195"/>
      <c r="K20" s="198"/>
      <c r="L20" s="199"/>
      <c r="M20" s="199"/>
      <c r="N20" s="191"/>
      <c r="O20" s="172"/>
      <c r="P20" s="173"/>
      <c r="Q20" s="173"/>
      <c r="R20" s="173"/>
      <c r="S20" s="174"/>
      <c r="T20" s="109" t="s">
        <v>18</v>
      </c>
      <c r="U20" s="110"/>
      <c r="V20" s="111"/>
      <c r="W20" s="99"/>
      <c r="X20" s="100"/>
      <c r="Y20" s="100"/>
      <c r="Z20" s="100"/>
      <c r="AA20" s="100"/>
      <c r="AB20" s="100"/>
      <c r="AC20" s="101"/>
      <c r="AD20" s="99"/>
      <c r="AE20" s="100"/>
      <c r="AF20" s="100"/>
      <c r="AG20" s="100"/>
      <c r="AH20" s="100"/>
      <c r="AI20" s="100"/>
      <c r="AJ20" s="101"/>
      <c r="AK20" s="99"/>
      <c r="AL20" s="100"/>
      <c r="AM20" s="100"/>
      <c r="AN20" s="100"/>
      <c r="AO20" s="100"/>
      <c r="AP20" s="100"/>
      <c r="AQ20" s="101"/>
      <c r="AR20" s="99"/>
      <c r="AS20" s="100"/>
      <c r="AT20" s="100"/>
      <c r="AU20" s="100"/>
      <c r="AV20" s="100"/>
      <c r="AW20" s="100"/>
      <c r="AX20" s="101"/>
      <c r="AY20" s="99"/>
      <c r="AZ20" s="100"/>
      <c r="BA20" s="102"/>
      <c r="BB20" s="175"/>
      <c r="BC20" s="176"/>
      <c r="BD20" s="177"/>
      <c r="BE20" s="178"/>
      <c r="BF20" s="179"/>
      <c r="BG20" s="180"/>
      <c r="BH20" s="180"/>
      <c r="BI20" s="180"/>
      <c r="BJ20" s="181"/>
    </row>
    <row r="21" spans="2:62" ht="20.25" customHeight="1" x14ac:dyDescent="0.4">
      <c r="B21" s="189"/>
      <c r="C21" s="224"/>
      <c r="D21" s="225"/>
      <c r="E21" s="129"/>
      <c r="F21" s="130">
        <f>C20</f>
        <v>0</v>
      </c>
      <c r="G21" s="129"/>
      <c r="H21" s="130">
        <f>I20</f>
        <v>0</v>
      </c>
      <c r="I21" s="226"/>
      <c r="J21" s="227"/>
      <c r="K21" s="228"/>
      <c r="L21" s="229"/>
      <c r="M21" s="229"/>
      <c r="N21" s="225"/>
      <c r="O21" s="172"/>
      <c r="P21" s="173"/>
      <c r="Q21" s="173"/>
      <c r="R21" s="173"/>
      <c r="S21" s="174"/>
      <c r="T21" s="106" t="s">
        <v>125</v>
      </c>
      <c r="U21" s="107"/>
      <c r="V21" s="108"/>
      <c r="W21" s="139" t="str">
        <f>IF(W20="","",VLOOKUP(W20,シフト記号表!$C$6:$L$47,10,FALSE))</f>
        <v/>
      </c>
      <c r="X21" s="140" t="str">
        <f>IF(X20="","",VLOOKUP(X20,シフト記号表!$C$6:$L$47,10,FALSE))</f>
        <v/>
      </c>
      <c r="Y21" s="140" t="str">
        <f>IF(Y20="","",VLOOKUP(Y20,シフト記号表!$C$6:$L$47,10,FALSE))</f>
        <v/>
      </c>
      <c r="Z21" s="140" t="str">
        <f>IF(Z20="","",VLOOKUP(Z20,シフト記号表!$C$6:$L$47,10,FALSE))</f>
        <v/>
      </c>
      <c r="AA21" s="140" t="str">
        <f>IF(AA20="","",VLOOKUP(AA20,シフト記号表!$C$6:$L$47,10,FALSE))</f>
        <v/>
      </c>
      <c r="AB21" s="140" t="str">
        <f>IF(AB20="","",VLOOKUP(AB20,シフト記号表!$C$6:$L$47,10,FALSE))</f>
        <v/>
      </c>
      <c r="AC21" s="141" t="str">
        <f>IF(AC20="","",VLOOKUP(AC20,シフト記号表!$C$6:$L$47,10,FALSE))</f>
        <v/>
      </c>
      <c r="AD21" s="139" t="str">
        <f>IF(AD20="","",VLOOKUP(AD20,シフト記号表!$C$6:$L$47,10,FALSE))</f>
        <v/>
      </c>
      <c r="AE21" s="140" t="str">
        <f>IF(AE20="","",VLOOKUP(AE20,シフト記号表!$C$6:$L$47,10,FALSE))</f>
        <v/>
      </c>
      <c r="AF21" s="140" t="str">
        <f>IF(AF20="","",VLOOKUP(AF20,シフト記号表!$C$6:$L$47,10,FALSE))</f>
        <v/>
      </c>
      <c r="AG21" s="140" t="str">
        <f>IF(AG20="","",VLOOKUP(AG20,シフト記号表!$C$6:$L$47,10,FALSE))</f>
        <v/>
      </c>
      <c r="AH21" s="140" t="str">
        <f>IF(AH20="","",VLOOKUP(AH20,シフト記号表!$C$6:$L$47,10,FALSE))</f>
        <v/>
      </c>
      <c r="AI21" s="140" t="str">
        <f>IF(AI20="","",VLOOKUP(AI20,シフト記号表!$C$6:$L$47,10,FALSE))</f>
        <v/>
      </c>
      <c r="AJ21" s="141" t="str">
        <f>IF(AJ20="","",VLOOKUP(AJ20,シフト記号表!$C$6:$L$47,10,FALSE))</f>
        <v/>
      </c>
      <c r="AK21" s="139" t="str">
        <f>IF(AK20="","",VLOOKUP(AK20,シフト記号表!$C$6:$L$47,10,FALSE))</f>
        <v/>
      </c>
      <c r="AL21" s="140" t="str">
        <f>IF(AL20="","",VLOOKUP(AL20,シフト記号表!$C$6:$L$47,10,FALSE))</f>
        <v/>
      </c>
      <c r="AM21" s="140" t="str">
        <f>IF(AM20="","",VLOOKUP(AM20,シフト記号表!$C$6:$L$47,10,FALSE))</f>
        <v/>
      </c>
      <c r="AN21" s="140" t="str">
        <f>IF(AN20="","",VLOOKUP(AN20,シフト記号表!$C$6:$L$47,10,FALSE))</f>
        <v/>
      </c>
      <c r="AO21" s="140" t="str">
        <f>IF(AO20="","",VLOOKUP(AO20,シフト記号表!$C$6:$L$47,10,FALSE))</f>
        <v/>
      </c>
      <c r="AP21" s="140" t="str">
        <f>IF(AP20="","",VLOOKUP(AP20,シフト記号表!$C$6:$L$47,10,FALSE))</f>
        <v/>
      </c>
      <c r="AQ21" s="141" t="str">
        <f>IF(AQ20="","",VLOOKUP(AQ20,シフト記号表!$C$6:$L$47,10,FALSE))</f>
        <v/>
      </c>
      <c r="AR21" s="139" t="str">
        <f>IF(AR20="","",VLOOKUP(AR20,シフト記号表!$C$6:$L$47,10,FALSE))</f>
        <v/>
      </c>
      <c r="AS21" s="140" t="str">
        <f>IF(AS20="","",VLOOKUP(AS20,シフト記号表!$C$6:$L$47,10,FALSE))</f>
        <v/>
      </c>
      <c r="AT21" s="140" t="str">
        <f>IF(AT20="","",VLOOKUP(AT20,シフト記号表!$C$6:$L$47,10,FALSE))</f>
        <v/>
      </c>
      <c r="AU21" s="140" t="str">
        <f>IF(AU20="","",VLOOKUP(AU20,シフト記号表!$C$6:$L$47,10,FALSE))</f>
        <v/>
      </c>
      <c r="AV21" s="140" t="str">
        <f>IF(AV20="","",VLOOKUP(AV20,シフト記号表!$C$6:$L$47,10,FALSE))</f>
        <v/>
      </c>
      <c r="AW21" s="140" t="str">
        <f>IF(AW20="","",VLOOKUP(AW20,シフト記号表!$C$6:$L$47,10,FALSE))</f>
        <v/>
      </c>
      <c r="AX21" s="141" t="str">
        <f>IF(AX20="","",VLOOKUP(AX20,シフト記号表!$C$6:$L$47,10,FALSE))</f>
        <v/>
      </c>
      <c r="AY21" s="139" t="str">
        <f>IF(AY20="","",VLOOKUP(AY20,シフト記号表!$C$6:$L$47,10,FALSE))</f>
        <v/>
      </c>
      <c r="AZ21" s="140" t="str">
        <f>IF(AZ20="","",VLOOKUP(AZ20,シフト記号表!$C$6:$L$47,10,FALSE))</f>
        <v/>
      </c>
      <c r="BA21" s="140" t="str">
        <f>IF(BA20="","",VLOOKUP(BA20,シフト記号表!$C$6:$L$47,10,FALSE))</f>
        <v/>
      </c>
      <c r="BB21" s="221">
        <f>IF($BE$4="４週",SUM(W21:AX21),IF($BE$4="暦月",SUM(W21:BA21),""))</f>
        <v>0</v>
      </c>
      <c r="BC21" s="222"/>
      <c r="BD21" s="223">
        <f>IF($BE$4="４週",BB21/4,IF($BE$4="暦月",(BB21/($BE$9/7)),""))</f>
        <v>0</v>
      </c>
      <c r="BE21" s="222"/>
      <c r="BF21" s="218"/>
      <c r="BG21" s="219"/>
      <c r="BH21" s="219"/>
      <c r="BI21" s="219"/>
      <c r="BJ21" s="220"/>
    </row>
    <row r="22" spans="2:62" ht="20.25" customHeight="1" x14ac:dyDescent="0.4">
      <c r="B22" s="188">
        <f>B20+1</f>
        <v>4</v>
      </c>
      <c r="C22" s="190"/>
      <c r="D22" s="191"/>
      <c r="E22" s="129"/>
      <c r="F22" s="130"/>
      <c r="G22" s="129"/>
      <c r="H22" s="130"/>
      <c r="I22" s="194"/>
      <c r="J22" s="195"/>
      <c r="K22" s="198"/>
      <c r="L22" s="199"/>
      <c r="M22" s="199"/>
      <c r="N22" s="191"/>
      <c r="O22" s="172"/>
      <c r="P22" s="173"/>
      <c r="Q22" s="173"/>
      <c r="R22" s="173"/>
      <c r="S22" s="174"/>
      <c r="T22" s="109" t="s">
        <v>18</v>
      </c>
      <c r="U22" s="110"/>
      <c r="V22" s="111"/>
      <c r="W22" s="99"/>
      <c r="X22" s="100"/>
      <c r="Y22" s="100"/>
      <c r="Z22" s="100"/>
      <c r="AA22" s="100"/>
      <c r="AB22" s="100"/>
      <c r="AC22" s="101"/>
      <c r="AD22" s="99"/>
      <c r="AE22" s="100"/>
      <c r="AF22" s="100"/>
      <c r="AG22" s="100"/>
      <c r="AH22" s="100"/>
      <c r="AI22" s="100"/>
      <c r="AJ22" s="101"/>
      <c r="AK22" s="99"/>
      <c r="AL22" s="100"/>
      <c r="AM22" s="100"/>
      <c r="AN22" s="100"/>
      <c r="AO22" s="100"/>
      <c r="AP22" s="100"/>
      <c r="AQ22" s="101"/>
      <c r="AR22" s="99"/>
      <c r="AS22" s="100"/>
      <c r="AT22" s="100"/>
      <c r="AU22" s="100"/>
      <c r="AV22" s="100"/>
      <c r="AW22" s="100"/>
      <c r="AX22" s="101"/>
      <c r="AY22" s="99"/>
      <c r="AZ22" s="100"/>
      <c r="BA22" s="102"/>
      <c r="BB22" s="175"/>
      <c r="BC22" s="176"/>
      <c r="BD22" s="177"/>
      <c r="BE22" s="178"/>
      <c r="BF22" s="179"/>
      <c r="BG22" s="180"/>
      <c r="BH22" s="180"/>
      <c r="BI22" s="180"/>
      <c r="BJ22" s="181"/>
    </row>
    <row r="23" spans="2:62" ht="20.25" customHeight="1" x14ac:dyDescent="0.4">
      <c r="B23" s="189"/>
      <c r="C23" s="224"/>
      <c r="D23" s="225"/>
      <c r="E23" s="129"/>
      <c r="F23" s="130">
        <f>C22</f>
        <v>0</v>
      </c>
      <c r="G23" s="129"/>
      <c r="H23" s="130">
        <f>I22</f>
        <v>0</v>
      </c>
      <c r="I23" s="226"/>
      <c r="J23" s="227"/>
      <c r="K23" s="228"/>
      <c r="L23" s="229"/>
      <c r="M23" s="229"/>
      <c r="N23" s="225"/>
      <c r="O23" s="172"/>
      <c r="P23" s="173"/>
      <c r="Q23" s="173"/>
      <c r="R23" s="173"/>
      <c r="S23" s="174"/>
      <c r="T23" s="106" t="s">
        <v>125</v>
      </c>
      <c r="U23" s="107"/>
      <c r="V23" s="108"/>
      <c r="W23" s="139" t="str">
        <f>IF(W22="","",VLOOKUP(W22,シフト記号表!$C$6:$L$47,10,FALSE))</f>
        <v/>
      </c>
      <c r="X23" s="140" t="str">
        <f>IF(X22="","",VLOOKUP(X22,シフト記号表!$C$6:$L$47,10,FALSE))</f>
        <v/>
      </c>
      <c r="Y23" s="140" t="str">
        <f>IF(Y22="","",VLOOKUP(Y22,シフト記号表!$C$6:$L$47,10,FALSE))</f>
        <v/>
      </c>
      <c r="Z23" s="140" t="str">
        <f>IF(Z22="","",VLOOKUP(Z22,シフト記号表!$C$6:$L$47,10,FALSE))</f>
        <v/>
      </c>
      <c r="AA23" s="140" t="str">
        <f>IF(AA22="","",VLOOKUP(AA22,シフト記号表!$C$6:$L$47,10,FALSE))</f>
        <v/>
      </c>
      <c r="AB23" s="140" t="str">
        <f>IF(AB22="","",VLOOKUP(AB22,シフト記号表!$C$6:$L$47,10,FALSE))</f>
        <v/>
      </c>
      <c r="AC23" s="141" t="str">
        <f>IF(AC22="","",VLOOKUP(AC22,シフト記号表!$C$6:$L$47,10,FALSE))</f>
        <v/>
      </c>
      <c r="AD23" s="139" t="str">
        <f>IF(AD22="","",VLOOKUP(AD22,シフト記号表!$C$6:$L$47,10,FALSE))</f>
        <v/>
      </c>
      <c r="AE23" s="140" t="str">
        <f>IF(AE22="","",VLOOKUP(AE22,シフト記号表!$C$6:$L$47,10,FALSE))</f>
        <v/>
      </c>
      <c r="AF23" s="140" t="str">
        <f>IF(AF22="","",VLOOKUP(AF22,シフト記号表!$C$6:$L$47,10,FALSE))</f>
        <v/>
      </c>
      <c r="AG23" s="140" t="str">
        <f>IF(AG22="","",VLOOKUP(AG22,シフト記号表!$C$6:$L$47,10,FALSE))</f>
        <v/>
      </c>
      <c r="AH23" s="140" t="str">
        <f>IF(AH22="","",VLOOKUP(AH22,シフト記号表!$C$6:$L$47,10,FALSE))</f>
        <v/>
      </c>
      <c r="AI23" s="140" t="str">
        <f>IF(AI22="","",VLOOKUP(AI22,シフト記号表!$C$6:$L$47,10,FALSE))</f>
        <v/>
      </c>
      <c r="AJ23" s="141" t="str">
        <f>IF(AJ22="","",VLOOKUP(AJ22,シフト記号表!$C$6:$L$47,10,FALSE))</f>
        <v/>
      </c>
      <c r="AK23" s="139" t="str">
        <f>IF(AK22="","",VLOOKUP(AK22,シフト記号表!$C$6:$L$47,10,FALSE))</f>
        <v/>
      </c>
      <c r="AL23" s="140" t="str">
        <f>IF(AL22="","",VLOOKUP(AL22,シフト記号表!$C$6:$L$47,10,FALSE))</f>
        <v/>
      </c>
      <c r="AM23" s="140" t="str">
        <f>IF(AM22="","",VLOOKUP(AM22,シフト記号表!$C$6:$L$47,10,FALSE))</f>
        <v/>
      </c>
      <c r="AN23" s="140" t="str">
        <f>IF(AN22="","",VLOOKUP(AN22,シフト記号表!$C$6:$L$47,10,FALSE))</f>
        <v/>
      </c>
      <c r="AO23" s="140" t="str">
        <f>IF(AO22="","",VLOOKUP(AO22,シフト記号表!$C$6:$L$47,10,FALSE))</f>
        <v/>
      </c>
      <c r="AP23" s="140" t="str">
        <f>IF(AP22="","",VLOOKUP(AP22,シフト記号表!$C$6:$L$47,10,FALSE))</f>
        <v/>
      </c>
      <c r="AQ23" s="141" t="str">
        <f>IF(AQ22="","",VLOOKUP(AQ22,シフト記号表!$C$6:$L$47,10,FALSE))</f>
        <v/>
      </c>
      <c r="AR23" s="139" t="str">
        <f>IF(AR22="","",VLOOKUP(AR22,シフト記号表!$C$6:$L$47,10,FALSE))</f>
        <v/>
      </c>
      <c r="AS23" s="140" t="str">
        <f>IF(AS22="","",VLOOKUP(AS22,シフト記号表!$C$6:$L$47,10,FALSE))</f>
        <v/>
      </c>
      <c r="AT23" s="140" t="str">
        <f>IF(AT22="","",VLOOKUP(AT22,シフト記号表!$C$6:$L$47,10,FALSE))</f>
        <v/>
      </c>
      <c r="AU23" s="140" t="str">
        <f>IF(AU22="","",VLOOKUP(AU22,シフト記号表!$C$6:$L$47,10,FALSE))</f>
        <v/>
      </c>
      <c r="AV23" s="140" t="str">
        <f>IF(AV22="","",VLOOKUP(AV22,シフト記号表!$C$6:$L$47,10,FALSE))</f>
        <v/>
      </c>
      <c r="AW23" s="140" t="str">
        <f>IF(AW22="","",VLOOKUP(AW22,シフト記号表!$C$6:$L$47,10,FALSE))</f>
        <v/>
      </c>
      <c r="AX23" s="141" t="str">
        <f>IF(AX22="","",VLOOKUP(AX22,シフト記号表!$C$6:$L$47,10,FALSE))</f>
        <v/>
      </c>
      <c r="AY23" s="139" t="str">
        <f>IF(AY22="","",VLOOKUP(AY22,シフト記号表!$C$6:$L$47,10,FALSE))</f>
        <v/>
      </c>
      <c r="AZ23" s="140" t="str">
        <f>IF(AZ22="","",VLOOKUP(AZ22,シフト記号表!$C$6:$L$47,10,FALSE))</f>
        <v/>
      </c>
      <c r="BA23" s="140" t="str">
        <f>IF(BA22="","",VLOOKUP(BA22,シフト記号表!$C$6:$L$47,10,FALSE))</f>
        <v/>
      </c>
      <c r="BB23" s="221">
        <f>IF($BE$4="４週",SUM(W23:AX23),IF($BE$4="暦月",SUM(W23:BA23),""))</f>
        <v>0</v>
      </c>
      <c r="BC23" s="222"/>
      <c r="BD23" s="223">
        <f>IF($BE$4="４週",BB23/4,IF($BE$4="暦月",(BB23/($BE$9/7)),""))</f>
        <v>0</v>
      </c>
      <c r="BE23" s="222"/>
      <c r="BF23" s="218"/>
      <c r="BG23" s="219"/>
      <c r="BH23" s="219"/>
      <c r="BI23" s="219"/>
      <c r="BJ23" s="220"/>
    </row>
    <row r="24" spans="2:62" ht="20.25" customHeight="1" x14ac:dyDescent="0.4">
      <c r="B24" s="188">
        <f>B22+1</f>
        <v>5</v>
      </c>
      <c r="C24" s="190"/>
      <c r="D24" s="191"/>
      <c r="E24" s="129"/>
      <c r="F24" s="130"/>
      <c r="G24" s="129"/>
      <c r="H24" s="130"/>
      <c r="I24" s="194"/>
      <c r="J24" s="195"/>
      <c r="K24" s="198"/>
      <c r="L24" s="199"/>
      <c r="M24" s="199"/>
      <c r="N24" s="191"/>
      <c r="O24" s="172"/>
      <c r="P24" s="173"/>
      <c r="Q24" s="173"/>
      <c r="R24" s="173"/>
      <c r="S24" s="174"/>
      <c r="T24" s="109" t="s">
        <v>18</v>
      </c>
      <c r="U24" s="110"/>
      <c r="V24" s="111"/>
      <c r="W24" s="99"/>
      <c r="X24" s="100"/>
      <c r="Y24" s="100"/>
      <c r="Z24" s="100"/>
      <c r="AA24" s="100"/>
      <c r="AB24" s="100"/>
      <c r="AC24" s="101"/>
      <c r="AD24" s="99"/>
      <c r="AE24" s="100"/>
      <c r="AF24" s="100"/>
      <c r="AG24" s="100"/>
      <c r="AH24" s="100"/>
      <c r="AI24" s="100"/>
      <c r="AJ24" s="101"/>
      <c r="AK24" s="99"/>
      <c r="AL24" s="100"/>
      <c r="AM24" s="100"/>
      <c r="AN24" s="100"/>
      <c r="AO24" s="100"/>
      <c r="AP24" s="100"/>
      <c r="AQ24" s="101"/>
      <c r="AR24" s="99"/>
      <c r="AS24" s="100"/>
      <c r="AT24" s="100"/>
      <c r="AU24" s="100"/>
      <c r="AV24" s="100"/>
      <c r="AW24" s="100"/>
      <c r="AX24" s="101"/>
      <c r="AY24" s="99"/>
      <c r="AZ24" s="100"/>
      <c r="BA24" s="102"/>
      <c r="BB24" s="175"/>
      <c r="BC24" s="176"/>
      <c r="BD24" s="177"/>
      <c r="BE24" s="178"/>
      <c r="BF24" s="179"/>
      <c r="BG24" s="180"/>
      <c r="BH24" s="180"/>
      <c r="BI24" s="180"/>
      <c r="BJ24" s="181"/>
    </row>
    <row r="25" spans="2:62" ht="20.25" customHeight="1" x14ac:dyDescent="0.4">
      <c r="B25" s="189"/>
      <c r="C25" s="224"/>
      <c r="D25" s="225"/>
      <c r="E25" s="129"/>
      <c r="F25" s="130">
        <f>C24</f>
        <v>0</v>
      </c>
      <c r="G25" s="129"/>
      <c r="H25" s="130">
        <f>I24</f>
        <v>0</v>
      </c>
      <c r="I25" s="226"/>
      <c r="J25" s="227"/>
      <c r="K25" s="228"/>
      <c r="L25" s="229"/>
      <c r="M25" s="229"/>
      <c r="N25" s="225"/>
      <c r="O25" s="172"/>
      <c r="P25" s="173"/>
      <c r="Q25" s="173"/>
      <c r="R25" s="173"/>
      <c r="S25" s="174"/>
      <c r="T25" s="160" t="s">
        <v>125</v>
      </c>
      <c r="U25" s="114"/>
      <c r="V25" s="161"/>
      <c r="W25" s="139" t="str">
        <f>IF(W24="","",VLOOKUP(W24,シフト記号表!$C$6:$L$47,10,FALSE))</f>
        <v/>
      </c>
      <c r="X25" s="140" t="str">
        <f>IF(X24="","",VLOOKUP(X24,シフト記号表!$C$6:$L$47,10,FALSE))</f>
        <v/>
      </c>
      <c r="Y25" s="140" t="str">
        <f>IF(Y24="","",VLOOKUP(Y24,シフト記号表!$C$6:$L$47,10,FALSE))</f>
        <v/>
      </c>
      <c r="Z25" s="140" t="str">
        <f>IF(Z24="","",VLOOKUP(Z24,シフト記号表!$C$6:$L$47,10,FALSE))</f>
        <v/>
      </c>
      <c r="AA25" s="140" t="str">
        <f>IF(AA24="","",VLOOKUP(AA24,シフト記号表!$C$6:$L$47,10,FALSE))</f>
        <v/>
      </c>
      <c r="AB25" s="140" t="str">
        <f>IF(AB24="","",VLOOKUP(AB24,シフト記号表!$C$6:$L$47,10,FALSE))</f>
        <v/>
      </c>
      <c r="AC25" s="141" t="str">
        <f>IF(AC24="","",VLOOKUP(AC24,シフト記号表!$C$6:$L$47,10,FALSE))</f>
        <v/>
      </c>
      <c r="AD25" s="139" t="str">
        <f>IF(AD24="","",VLOOKUP(AD24,シフト記号表!$C$6:$L$47,10,FALSE))</f>
        <v/>
      </c>
      <c r="AE25" s="140" t="str">
        <f>IF(AE24="","",VLOOKUP(AE24,シフト記号表!$C$6:$L$47,10,FALSE))</f>
        <v/>
      </c>
      <c r="AF25" s="140" t="str">
        <f>IF(AF24="","",VLOOKUP(AF24,シフト記号表!$C$6:$L$47,10,FALSE))</f>
        <v/>
      </c>
      <c r="AG25" s="140" t="str">
        <f>IF(AG24="","",VLOOKUP(AG24,シフト記号表!$C$6:$L$47,10,FALSE))</f>
        <v/>
      </c>
      <c r="AH25" s="140" t="str">
        <f>IF(AH24="","",VLOOKUP(AH24,シフト記号表!$C$6:$L$47,10,FALSE))</f>
        <v/>
      </c>
      <c r="AI25" s="140" t="str">
        <f>IF(AI24="","",VLOOKUP(AI24,シフト記号表!$C$6:$L$47,10,FALSE))</f>
        <v/>
      </c>
      <c r="AJ25" s="141" t="str">
        <f>IF(AJ24="","",VLOOKUP(AJ24,シフト記号表!$C$6:$L$47,10,FALSE))</f>
        <v/>
      </c>
      <c r="AK25" s="139" t="str">
        <f>IF(AK24="","",VLOOKUP(AK24,シフト記号表!$C$6:$L$47,10,FALSE))</f>
        <v/>
      </c>
      <c r="AL25" s="140" t="str">
        <f>IF(AL24="","",VLOOKUP(AL24,シフト記号表!$C$6:$L$47,10,FALSE))</f>
        <v/>
      </c>
      <c r="AM25" s="140" t="str">
        <f>IF(AM24="","",VLOOKUP(AM24,シフト記号表!$C$6:$L$47,10,FALSE))</f>
        <v/>
      </c>
      <c r="AN25" s="140" t="str">
        <f>IF(AN24="","",VLOOKUP(AN24,シフト記号表!$C$6:$L$47,10,FALSE))</f>
        <v/>
      </c>
      <c r="AO25" s="140" t="str">
        <f>IF(AO24="","",VLOOKUP(AO24,シフト記号表!$C$6:$L$47,10,FALSE))</f>
        <v/>
      </c>
      <c r="AP25" s="140" t="str">
        <f>IF(AP24="","",VLOOKUP(AP24,シフト記号表!$C$6:$L$47,10,FALSE))</f>
        <v/>
      </c>
      <c r="AQ25" s="141" t="str">
        <f>IF(AQ24="","",VLOOKUP(AQ24,シフト記号表!$C$6:$L$47,10,FALSE))</f>
        <v/>
      </c>
      <c r="AR25" s="139" t="str">
        <f>IF(AR24="","",VLOOKUP(AR24,シフト記号表!$C$6:$L$47,10,FALSE))</f>
        <v/>
      </c>
      <c r="AS25" s="140" t="str">
        <f>IF(AS24="","",VLOOKUP(AS24,シフト記号表!$C$6:$L$47,10,FALSE))</f>
        <v/>
      </c>
      <c r="AT25" s="140" t="str">
        <f>IF(AT24="","",VLOOKUP(AT24,シフト記号表!$C$6:$L$47,10,FALSE))</f>
        <v/>
      </c>
      <c r="AU25" s="140" t="str">
        <f>IF(AU24="","",VLOOKUP(AU24,シフト記号表!$C$6:$L$47,10,FALSE))</f>
        <v/>
      </c>
      <c r="AV25" s="140" t="str">
        <f>IF(AV24="","",VLOOKUP(AV24,シフト記号表!$C$6:$L$47,10,FALSE))</f>
        <v/>
      </c>
      <c r="AW25" s="140" t="str">
        <f>IF(AW24="","",VLOOKUP(AW24,シフト記号表!$C$6:$L$47,10,FALSE))</f>
        <v/>
      </c>
      <c r="AX25" s="141" t="str">
        <f>IF(AX24="","",VLOOKUP(AX24,シフト記号表!$C$6:$L$47,10,FALSE))</f>
        <v/>
      </c>
      <c r="AY25" s="139" t="str">
        <f>IF(AY24="","",VLOOKUP(AY24,シフト記号表!$C$6:$L$47,10,FALSE))</f>
        <v/>
      </c>
      <c r="AZ25" s="140" t="str">
        <f>IF(AZ24="","",VLOOKUP(AZ24,シフト記号表!$C$6:$L$47,10,FALSE))</f>
        <v/>
      </c>
      <c r="BA25" s="140" t="str">
        <f>IF(BA24="","",VLOOKUP(BA24,シフト記号表!$C$6:$L$47,10,FALSE))</f>
        <v/>
      </c>
      <c r="BB25" s="221">
        <f>IF($BE$4="４週",SUM(W25:AX25),IF($BE$4="暦月",SUM(W25:BA25),""))</f>
        <v>0</v>
      </c>
      <c r="BC25" s="222"/>
      <c r="BD25" s="223">
        <f>IF($BE$4="４週",BB25/4,IF($BE$4="暦月",(BB25/($BE$9/7)),""))</f>
        <v>0</v>
      </c>
      <c r="BE25" s="222"/>
      <c r="BF25" s="218"/>
      <c r="BG25" s="219"/>
      <c r="BH25" s="219"/>
      <c r="BI25" s="219"/>
      <c r="BJ25" s="220"/>
    </row>
    <row r="26" spans="2:62" ht="20.25" customHeight="1" x14ac:dyDescent="0.4">
      <c r="B26" s="188">
        <f>B24+1</f>
        <v>6</v>
      </c>
      <c r="C26" s="190"/>
      <c r="D26" s="191"/>
      <c r="E26" s="129"/>
      <c r="F26" s="130"/>
      <c r="G26" s="129"/>
      <c r="H26" s="130"/>
      <c r="I26" s="194"/>
      <c r="J26" s="195"/>
      <c r="K26" s="198"/>
      <c r="L26" s="199"/>
      <c r="M26" s="199"/>
      <c r="N26" s="191"/>
      <c r="O26" s="172"/>
      <c r="P26" s="173"/>
      <c r="Q26" s="173"/>
      <c r="R26" s="173"/>
      <c r="S26" s="174"/>
      <c r="T26" s="159" t="s">
        <v>18</v>
      </c>
      <c r="U26" s="112"/>
      <c r="V26" s="113"/>
      <c r="W26" s="99"/>
      <c r="X26" s="100"/>
      <c r="Y26" s="100"/>
      <c r="Z26" s="100"/>
      <c r="AA26" s="100"/>
      <c r="AB26" s="100"/>
      <c r="AC26" s="101"/>
      <c r="AD26" s="99"/>
      <c r="AE26" s="100"/>
      <c r="AF26" s="100"/>
      <c r="AG26" s="100"/>
      <c r="AH26" s="100"/>
      <c r="AI26" s="100"/>
      <c r="AJ26" s="101"/>
      <c r="AK26" s="99"/>
      <c r="AL26" s="100"/>
      <c r="AM26" s="100"/>
      <c r="AN26" s="100"/>
      <c r="AO26" s="100"/>
      <c r="AP26" s="100"/>
      <c r="AQ26" s="101"/>
      <c r="AR26" s="99"/>
      <c r="AS26" s="100"/>
      <c r="AT26" s="100"/>
      <c r="AU26" s="100"/>
      <c r="AV26" s="100"/>
      <c r="AW26" s="100"/>
      <c r="AX26" s="101"/>
      <c r="AY26" s="99"/>
      <c r="AZ26" s="100"/>
      <c r="BA26" s="102"/>
      <c r="BB26" s="175"/>
      <c r="BC26" s="176"/>
      <c r="BD26" s="177"/>
      <c r="BE26" s="178"/>
      <c r="BF26" s="179"/>
      <c r="BG26" s="180"/>
      <c r="BH26" s="180"/>
      <c r="BI26" s="180"/>
      <c r="BJ26" s="181"/>
    </row>
    <row r="27" spans="2:62" ht="20.25" customHeight="1" x14ac:dyDescent="0.4">
      <c r="B27" s="189"/>
      <c r="C27" s="224"/>
      <c r="D27" s="225"/>
      <c r="E27" s="129"/>
      <c r="F27" s="130">
        <f>C26</f>
        <v>0</v>
      </c>
      <c r="G27" s="129"/>
      <c r="H27" s="130">
        <f>I26</f>
        <v>0</v>
      </c>
      <c r="I27" s="226"/>
      <c r="J27" s="227"/>
      <c r="K27" s="228"/>
      <c r="L27" s="229"/>
      <c r="M27" s="229"/>
      <c r="N27" s="225"/>
      <c r="O27" s="172"/>
      <c r="P27" s="173"/>
      <c r="Q27" s="173"/>
      <c r="R27" s="173"/>
      <c r="S27" s="174"/>
      <c r="T27" s="106" t="s">
        <v>125</v>
      </c>
      <c r="U27" s="107"/>
      <c r="V27" s="108"/>
      <c r="W27" s="139" t="str">
        <f>IF(W26="","",VLOOKUP(W26,シフト記号表!$C$6:$L$47,10,FALSE))</f>
        <v/>
      </c>
      <c r="X27" s="140" t="str">
        <f>IF(X26="","",VLOOKUP(X26,シフト記号表!$C$6:$L$47,10,FALSE))</f>
        <v/>
      </c>
      <c r="Y27" s="140" t="str">
        <f>IF(Y26="","",VLOOKUP(Y26,シフト記号表!$C$6:$L$47,10,FALSE))</f>
        <v/>
      </c>
      <c r="Z27" s="140" t="str">
        <f>IF(Z26="","",VLOOKUP(Z26,シフト記号表!$C$6:$L$47,10,FALSE))</f>
        <v/>
      </c>
      <c r="AA27" s="140" t="str">
        <f>IF(AA26="","",VLOOKUP(AA26,シフト記号表!$C$6:$L$47,10,FALSE))</f>
        <v/>
      </c>
      <c r="AB27" s="140" t="str">
        <f>IF(AB26="","",VLOOKUP(AB26,シフト記号表!$C$6:$L$47,10,FALSE))</f>
        <v/>
      </c>
      <c r="AC27" s="141" t="str">
        <f>IF(AC26="","",VLOOKUP(AC26,シフト記号表!$C$6:$L$47,10,FALSE))</f>
        <v/>
      </c>
      <c r="AD27" s="139" t="str">
        <f>IF(AD26="","",VLOOKUP(AD26,シフト記号表!$C$6:$L$47,10,FALSE))</f>
        <v/>
      </c>
      <c r="AE27" s="140" t="str">
        <f>IF(AE26="","",VLOOKUP(AE26,シフト記号表!$C$6:$L$47,10,FALSE))</f>
        <v/>
      </c>
      <c r="AF27" s="140" t="str">
        <f>IF(AF26="","",VLOOKUP(AF26,シフト記号表!$C$6:$L$47,10,FALSE))</f>
        <v/>
      </c>
      <c r="AG27" s="140" t="str">
        <f>IF(AG26="","",VLOOKUP(AG26,シフト記号表!$C$6:$L$47,10,FALSE))</f>
        <v/>
      </c>
      <c r="AH27" s="140" t="str">
        <f>IF(AH26="","",VLOOKUP(AH26,シフト記号表!$C$6:$L$47,10,FALSE))</f>
        <v/>
      </c>
      <c r="AI27" s="140" t="str">
        <f>IF(AI26="","",VLOOKUP(AI26,シフト記号表!$C$6:$L$47,10,FALSE))</f>
        <v/>
      </c>
      <c r="AJ27" s="141" t="str">
        <f>IF(AJ26="","",VLOOKUP(AJ26,シフト記号表!$C$6:$L$47,10,FALSE))</f>
        <v/>
      </c>
      <c r="AK27" s="139" t="str">
        <f>IF(AK26="","",VLOOKUP(AK26,シフト記号表!$C$6:$L$47,10,FALSE))</f>
        <v/>
      </c>
      <c r="AL27" s="140" t="str">
        <f>IF(AL26="","",VLOOKUP(AL26,シフト記号表!$C$6:$L$47,10,FALSE))</f>
        <v/>
      </c>
      <c r="AM27" s="140" t="str">
        <f>IF(AM26="","",VLOOKUP(AM26,シフト記号表!$C$6:$L$47,10,FALSE))</f>
        <v/>
      </c>
      <c r="AN27" s="140" t="str">
        <f>IF(AN26="","",VLOOKUP(AN26,シフト記号表!$C$6:$L$47,10,FALSE))</f>
        <v/>
      </c>
      <c r="AO27" s="140" t="str">
        <f>IF(AO26="","",VLOOKUP(AO26,シフト記号表!$C$6:$L$47,10,FALSE))</f>
        <v/>
      </c>
      <c r="AP27" s="140" t="str">
        <f>IF(AP26="","",VLOOKUP(AP26,シフト記号表!$C$6:$L$47,10,FALSE))</f>
        <v/>
      </c>
      <c r="AQ27" s="141" t="str">
        <f>IF(AQ26="","",VLOOKUP(AQ26,シフト記号表!$C$6:$L$47,10,FALSE))</f>
        <v/>
      </c>
      <c r="AR27" s="139" t="str">
        <f>IF(AR26="","",VLOOKUP(AR26,シフト記号表!$C$6:$L$47,10,FALSE))</f>
        <v/>
      </c>
      <c r="AS27" s="140" t="str">
        <f>IF(AS26="","",VLOOKUP(AS26,シフト記号表!$C$6:$L$47,10,FALSE))</f>
        <v/>
      </c>
      <c r="AT27" s="140" t="str">
        <f>IF(AT26="","",VLOOKUP(AT26,シフト記号表!$C$6:$L$47,10,FALSE))</f>
        <v/>
      </c>
      <c r="AU27" s="140" t="str">
        <f>IF(AU26="","",VLOOKUP(AU26,シフト記号表!$C$6:$L$47,10,FALSE))</f>
        <v/>
      </c>
      <c r="AV27" s="140" t="str">
        <f>IF(AV26="","",VLOOKUP(AV26,シフト記号表!$C$6:$L$47,10,FALSE))</f>
        <v/>
      </c>
      <c r="AW27" s="140" t="str">
        <f>IF(AW26="","",VLOOKUP(AW26,シフト記号表!$C$6:$L$47,10,FALSE))</f>
        <v/>
      </c>
      <c r="AX27" s="141" t="str">
        <f>IF(AX26="","",VLOOKUP(AX26,シフト記号表!$C$6:$L$47,10,FALSE))</f>
        <v/>
      </c>
      <c r="AY27" s="139" t="str">
        <f>IF(AY26="","",VLOOKUP(AY26,シフト記号表!$C$6:$L$47,10,FALSE))</f>
        <v/>
      </c>
      <c r="AZ27" s="140" t="str">
        <f>IF(AZ26="","",VLOOKUP(AZ26,シフト記号表!$C$6:$L$47,10,FALSE))</f>
        <v/>
      </c>
      <c r="BA27" s="140" t="str">
        <f>IF(BA26="","",VLOOKUP(BA26,シフト記号表!$C$6:$L$47,10,FALSE))</f>
        <v/>
      </c>
      <c r="BB27" s="221">
        <f>IF($BE$4="４週",SUM(W27:AX27),IF($BE$4="暦月",SUM(W27:BA27),""))</f>
        <v>0</v>
      </c>
      <c r="BC27" s="222"/>
      <c r="BD27" s="223">
        <f>IF($BE$4="４週",BB27/4,IF($BE$4="暦月",(BB27/($BE$9/7)),""))</f>
        <v>0</v>
      </c>
      <c r="BE27" s="222"/>
      <c r="BF27" s="218"/>
      <c r="BG27" s="219"/>
      <c r="BH27" s="219"/>
      <c r="BI27" s="219"/>
      <c r="BJ27" s="220"/>
    </row>
    <row r="28" spans="2:62" ht="20.25" customHeight="1" x14ac:dyDescent="0.4">
      <c r="B28" s="188">
        <f>B26+1</f>
        <v>7</v>
      </c>
      <c r="C28" s="190"/>
      <c r="D28" s="191"/>
      <c r="E28" s="129"/>
      <c r="F28" s="130"/>
      <c r="G28" s="129"/>
      <c r="H28" s="130"/>
      <c r="I28" s="194"/>
      <c r="J28" s="195"/>
      <c r="K28" s="198"/>
      <c r="L28" s="199"/>
      <c r="M28" s="199"/>
      <c r="N28" s="191"/>
      <c r="O28" s="172"/>
      <c r="P28" s="173"/>
      <c r="Q28" s="173"/>
      <c r="R28" s="173"/>
      <c r="S28" s="174"/>
      <c r="T28" s="109" t="s">
        <v>18</v>
      </c>
      <c r="U28" s="110"/>
      <c r="V28" s="111"/>
      <c r="W28" s="99"/>
      <c r="X28" s="100"/>
      <c r="Y28" s="100"/>
      <c r="Z28" s="100"/>
      <c r="AA28" s="100"/>
      <c r="AB28" s="100"/>
      <c r="AC28" s="101"/>
      <c r="AD28" s="99"/>
      <c r="AE28" s="100"/>
      <c r="AF28" s="100"/>
      <c r="AG28" s="100"/>
      <c r="AH28" s="100"/>
      <c r="AI28" s="100"/>
      <c r="AJ28" s="101"/>
      <c r="AK28" s="99"/>
      <c r="AL28" s="100"/>
      <c r="AM28" s="100"/>
      <c r="AN28" s="100"/>
      <c r="AO28" s="100"/>
      <c r="AP28" s="100"/>
      <c r="AQ28" s="101"/>
      <c r="AR28" s="99"/>
      <c r="AS28" s="100"/>
      <c r="AT28" s="100"/>
      <c r="AU28" s="100"/>
      <c r="AV28" s="100"/>
      <c r="AW28" s="100"/>
      <c r="AX28" s="101"/>
      <c r="AY28" s="99"/>
      <c r="AZ28" s="100"/>
      <c r="BA28" s="102"/>
      <c r="BB28" s="175"/>
      <c r="BC28" s="176"/>
      <c r="BD28" s="177"/>
      <c r="BE28" s="178"/>
      <c r="BF28" s="179"/>
      <c r="BG28" s="180"/>
      <c r="BH28" s="180"/>
      <c r="BI28" s="180"/>
      <c r="BJ28" s="181"/>
    </row>
    <row r="29" spans="2:62" ht="20.25" customHeight="1" x14ac:dyDescent="0.4">
      <c r="B29" s="189"/>
      <c r="C29" s="224"/>
      <c r="D29" s="225"/>
      <c r="E29" s="129"/>
      <c r="F29" s="130">
        <f>C28</f>
        <v>0</v>
      </c>
      <c r="G29" s="129"/>
      <c r="H29" s="130">
        <f>I28</f>
        <v>0</v>
      </c>
      <c r="I29" s="226"/>
      <c r="J29" s="227"/>
      <c r="K29" s="228"/>
      <c r="L29" s="229"/>
      <c r="M29" s="229"/>
      <c r="N29" s="225"/>
      <c r="O29" s="172"/>
      <c r="P29" s="173"/>
      <c r="Q29" s="173"/>
      <c r="R29" s="173"/>
      <c r="S29" s="174"/>
      <c r="T29" s="106" t="s">
        <v>125</v>
      </c>
      <c r="U29" s="107"/>
      <c r="V29" s="108"/>
      <c r="W29" s="139" t="str">
        <f>IF(W28="","",VLOOKUP(W28,シフト記号表!$C$6:$L$47,10,FALSE))</f>
        <v/>
      </c>
      <c r="X29" s="140" t="str">
        <f>IF(X28="","",VLOOKUP(X28,シフト記号表!$C$6:$L$47,10,FALSE))</f>
        <v/>
      </c>
      <c r="Y29" s="140" t="str">
        <f>IF(Y28="","",VLOOKUP(Y28,シフト記号表!$C$6:$L$47,10,FALSE))</f>
        <v/>
      </c>
      <c r="Z29" s="140" t="str">
        <f>IF(Z28="","",VLOOKUP(Z28,シフト記号表!$C$6:$L$47,10,FALSE))</f>
        <v/>
      </c>
      <c r="AA29" s="140" t="str">
        <f>IF(AA28="","",VLOOKUP(AA28,シフト記号表!$C$6:$L$47,10,FALSE))</f>
        <v/>
      </c>
      <c r="AB29" s="140" t="str">
        <f>IF(AB28="","",VLOOKUP(AB28,シフト記号表!$C$6:$L$47,10,FALSE))</f>
        <v/>
      </c>
      <c r="AC29" s="141" t="str">
        <f>IF(AC28="","",VLOOKUP(AC28,シフト記号表!$C$6:$L$47,10,FALSE))</f>
        <v/>
      </c>
      <c r="AD29" s="139" t="str">
        <f>IF(AD28="","",VLOOKUP(AD28,シフト記号表!$C$6:$L$47,10,FALSE))</f>
        <v/>
      </c>
      <c r="AE29" s="140" t="str">
        <f>IF(AE28="","",VLOOKUP(AE28,シフト記号表!$C$6:$L$47,10,FALSE))</f>
        <v/>
      </c>
      <c r="AF29" s="140" t="str">
        <f>IF(AF28="","",VLOOKUP(AF28,シフト記号表!$C$6:$L$47,10,FALSE))</f>
        <v/>
      </c>
      <c r="AG29" s="140" t="str">
        <f>IF(AG28="","",VLOOKUP(AG28,シフト記号表!$C$6:$L$47,10,FALSE))</f>
        <v/>
      </c>
      <c r="AH29" s="140" t="str">
        <f>IF(AH28="","",VLOOKUP(AH28,シフト記号表!$C$6:$L$47,10,FALSE))</f>
        <v/>
      </c>
      <c r="AI29" s="140" t="str">
        <f>IF(AI28="","",VLOOKUP(AI28,シフト記号表!$C$6:$L$47,10,FALSE))</f>
        <v/>
      </c>
      <c r="AJ29" s="141" t="str">
        <f>IF(AJ28="","",VLOOKUP(AJ28,シフト記号表!$C$6:$L$47,10,FALSE))</f>
        <v/>
      </c>
      <c r="AK29" s="139" t="str">
        <f>IF(AK28="","",VLOOKUP(AK28,シフト記号表!$C$6:$L$47,10,FALSE))</f>
        <v/>
      </c>
      <c r="AL29" s="140" t="str">
        <f>IF(AL28="","",VLOOKUP(AL28,シフト記号表!$C$6:$L$47,10,FALSE))</f>
        <v/>
      </c>
      <c r="AM29" s="140" t="str">
        <f>IF(AM28="","",VLOOKUP(AM28,シフト記号表!$C$6:$L$47,10,FALSE))</f>
        <v/>
      </c>
      <c r="AN29" s="140" t="str">
        <f>IF(AN28="","",VLOOKUP(AN28,シフト記号表!$C$6:$L$47,10,FALSE))</f>
        <v/>
      </c>
      <c r="AO29" s="140" t="str">
        <f>IF(AO28="","",VLOOKUP(AO28,シフト記号表!$C$6:$L$47,10,FALSE))</f>
        <v/>
      </c>
      <c r="AP29" s="140" t="str">
        <f>IF(AP28="","",VLOOKUP(AP28,シフト記号表!$C$6:$L$47,10,FALSE))</f>
        <v/>
      </c>
      <c r="AQ29" s="141" t="str">
        <f>IF(AQ28="","",VLOOKUP(AQ28,シフト記号表!$C$6:$L$47,10,FALSE))</f>
        <v/>
      </c>
      <c r="AR29" s="139" t="str">
        <f>IF(AR28="","",VLOOKUP(AR28,シフト記号表!$C$6:$L$47,10,FALSE))</f>
        <v/>
      </c>
      <c r="AS29" s="140" t="str">
        <f>IF(AS28="","",VLOOKUP(AS28,シフト記号表!$C$6:$L$47,10,FALSE))</f>
        <v/>
      </c>
      <c r="AT29" s="140" t="str">
        <f>IF(AT28="","",VLOOKUP(AT28,シフト記号表!$C$6:$L$47,10,FALSE))</f>
        <v/>
      </c>
      <c r="AU29" s="140" t="str">
        <f>IF(AU28="","",VLOOKUP(AU28,シフト記号表!$C$6:$L$47,10,FALSE))</f>
        <v/>
      </c>
      <c r="AV29" s="140" t="str">
        <f>IF(AV28="","",VLOOKUP(AV28,シフト記号表!$C$6:$L$47,10,FALSE))</f>
        <v/>
      </c>
      <c r="AW29" s="140" t="str">
        <f>IF(AW28="","",VLOOKUP(AW28,シフト記号表!$C$6:$L$47,10,FALSE))</f>
        <v/>
      </c>
      <c r="AX29" s="141" t="str">
        <f>IF(AX28="","",VLOOKUP(AX28,シフト記号表!$C$6:$L$47,10,FALSE))</f>
        <v/>
      </c>
      <c r="AY29" s="139" t="str">
        <f>IF(AY28="","",VLOOKUP(AY28,シフト記号表!$C$6:$L$47,10,FALSE))</f>
        <v/>
      </c>
      <c r="AZ29" s="140" t="str">
        <f>IF(AZ28="","",VLOOKUP(AZ28,シフト記号表!$C$6:$L$47,10,FALSE))</f>
        <v/>
      </c>
      <c r="BA29" s="140" t="str">
        <f>IF(BA28="","",VLOOKUP(BA28,シフト記号表!$C$6:$L$47,10,FALSE))</f>
        <v/>
      </c>
      <c r="BB29" s="221">
        <f>IF($BE$4="４週",SUM(W29:AX29),IF($BE$4="暦月",SUM(W29:BA29),""))</f>
        <v>0</v>
      </c>
      <c r="BC29" s="222"/>
      <c r="BD29" s="223">
        <f>IF($BE$4="４週",BB29/4,IF($BE$4="暦月",(BB29/($BE$9/7)),""))</f>
        <v>0</v>
      </c>
      <c r="BE29" s="222"/>
      <c r="BF29" s="218"/>
      <c r="BG29" s="219"/>
      <c r="BH29" s="219"/>
      <c r="BI29" s="219"/>
      <c r="BJ29" s="220"/>
    </row>
    <row r="30" spans="2:62" ht="20.25" customHeight="1" x14ac:dyDescent="0.4">
      <c r="B30" s="188">
        <f>B28+1</f>
        <v>8</v>
      </c>
      <c r="C30" s="190"/>
      <c r="D30" s="191"/>
      <c r="E30" s="129"/>
      <c r="F30" s="130"/>
      <c r="G30" s="129"/>
      <c r="H30" s="130"/>
      <c r="I30" s="194"/>
      <c r="J30" s="195"/>
      <c r="K30" s="198"/>
      <c r="L30" s="199"/>
      <c r="M30" s="199"/>
      <c r="N30" s="191"/>
      <c r="O30" s="172"/>
      <c r="P30" s="173"/>
      <c r="Q30" s="173"/>
      <c r="R30" s="173"/>
      <c r="S30" s="174"/>
      <c r="T30" s="109" t="s">
        <v>18</v>
      </c>
      <c r="U30" s="110"/>
      <c r="V30" s="111"/>
      <c r="W30" s="99"/>
      <c r="X30" s="100"/>
      <c r="Y30" s="100"/>
      <c r="Z30" s="100"/>
      <c r="AA30" s="100"/>
      <c r="AB30" s="100"/>
      <c r="AC30" s="101"/>
      <c r="AD30" s="99"/>
      <c r="AE30" s="100"/>
      <c r="AF30" s="100"/>
      <c r="AG30" s="100"/>
      <c r="AH30" s="100"/>
      <c r="AI30" s="100"/>
      <c r="AJ30" s="101"/>
      <c r="AK30" s="99"/>
      <c r="AL30" s="100"/>
      <c r="AM30" s="100"/>
      <c r="AN30" s="100"/>
      <c r="AO30" s="100"/>
      <c r="AP30" s="100"/>
      <c r="AQ30" s="101"/>
      <c r="AR30" s="99"/>
      <c r="AS30" s="100"/>
      <c r="AT30" s="100"/>
      <c r="AU30" s="100"/>
      <c r="AV30" s="100"/>
      <c r="AW30" s="100"/>
      <c r="AX30" s="101"/>
      <c r="AY30" s="99"/>
      <c r="AZ30" s="100"/>
      <c r="BA30" s="102"/>
      <c r="BB30" s="175"/>
      <c r="BC30" s="176"/>
      <c r="BD30" s="177"/>
      <c r="BE30" s="178"/>
      <c r="BF30" s="179"/>
      <c r="BG30" s="180"/>
      <c r="BH30" s="180"/>
      <c r="BI30" s="180"/>
      <c r="BJ30" s="181"/>
    </row>
    <row r="31" spans="2:62" ht="20.25" customHeight="1" x14ac:dyDescent="0.4">
      <c r="B31" s="189"/>
      <c r="C31" s="224"/>
      <c r="D31" s="225"/>
      <c r="E31" s="129"/>
      <c r="F31" s="130">
        <f>C30</f>
        <v>0</v>
      </c>
      <c r="G31" s="129"/>
      <c r="H31" s="130">
        <f>I30</f>
        <v>0</v>
      </c>
      <c r="I31" s="226"/>
      <c r="J31" s="227"/>
      <c r="K31" s="228"/>
      <c r="L31" s="229"/>
      <c r="M31" s="229"/>
      <c r="N31" s="225"/>
      <c r="O31" s="172"/>
      <c r="P31" s="173"/>
      <c r="Q31" s="173"/>
      <c r="R31" s="173"/>
      <c r="S31" s="174"/>
      <c r="T31" s="106" t="s">
        <v>125</v>
      </c>
      <c r="U31" s="107"/>
      <c r="V31" s="108"/>
      <c r="W31" s="139" t="str">
        <f>IF(W30="","",VLOOKUP(W30,シフト記号表!$C$6:$L$47,10,FALSE))</f>
        <v/>
      </c>
      <c r="X31" s="140" t="str">
        <f>IF(X30="","",VLOOKUP(X30,シフト記号表!$C$6:$L$47,10,FALSE))</f>
        <v/>
      </c>
      <c r="Y31" s="140" t="str">
        <f>IF(Y30="","",VLOOKUP(Y30,シフト記号表!$C$6:$L$47,10,FALSE))</f>
        <v/>
      </c>
      <c r="Z31" s="140" t="str">
        <f>IF(Z30="","",VLOOKUP(Z30,シフト記号表!$C$6:$L$47,10,FALSE))</f>
        <v/>
      </c>
      <c r="AA31" s="140" t="str">
        <f>IF(AA30="","",VLOOKUP(AA30,シフト記号表!$C$6:$L$47,10,FALSE))</f>
        <v/>
      </c>
      <c r="AB31" s="140" t="str">
        <f>IF(AB30="","",VLOOKUP(AB30,シフト記号表!$C$6:$L$47,10,FALSE))</f>
        <v/>
      </c>
      <c r="AC31" s="141" t="str">
        <f>IF(AC30="","",VLOOKUP(AC30,シフト記号表!$C$6:$L$47,10,FALSE))</f>
        <v/>
      </c>
      <c r="AD31" s="139" t="str">
        <f>IF(AD30="","",VLOOKUP(AD30,シフト記号表!$C$6:$L$47,10,FALSE))</f>
        <v/>
      </c>
      <c r="AE31" s="140" t="str">
        <f>IF(AE30="","",VLOOKUP(AE30,シフト記号表!$C$6:$L$47,10,FALSE))</f>
        <v/>
      </c>
      <c r="AF31" s="140" t="str">
        <f>IF(AF30="","",VLOOKUP(AF30,シフト記号表!$C$6:$L$47,10,FALSE))</f>
        <v/>
      </c>
      <c r="AG31" s="140" t="str">
        <f>IF(AG30="","",VLOOKUP(AG30,シフト記号表!$C$6:$L$47,10,FALSE))</f>
        <v/>
      </c>
      <c r="AH31" s="140" t="str">
        <f>IF(AH30="","",VLOOKUP(AH30,シフト記号表!$C$6:$L$47,10,FALSE))</f>
        <v/>
      </c>
      <c r="AI31" s="140" t="str">
        <f>IF(AI30="","",VLOOKUP(AI30,シフト記号表!$C$6:$L$47,10,FALSE))</f>
        <v/>
      </c>
      <c r="AJ31" s="141" t="str">
        <f>IF(AJ30="","",VLOOKUP(AJ30,シフト記号表!$C$6:$L$47,10,FALSE))</f>
        <v/>
      </c>
      <c r="AK31" s="139" t="str">
        <f>IF(AK30="","",VLOOKUP(AK30,シフト記号表!$C$6:$L$47,10,FALSE))</f>
        <v/>
      </c>
      <c r="AL31" s="140" t="str">
        <f>IF(AL30="","",VLOOKUP(AL30,シフト記号表!$C$6:$L$47,10,FALSE))</f>
        <v/>
      </c>
      <c r="AM31" s="140" t="str">
        <f>IF(AM30="","",VLOOKUP(AM30,シフト記号表!$C$6:$L$47,10,FALSE))</f>
        <v/>
      </c>
      <c r="AN31" s="140" t="str">
        <f>IF(AN30="","",VLOOKUP(AN30,シフト記号表!$C$6:$L$47,10,FALSE))</f>
        <v/>
      </c>
      <c r="AO31" s="140" t="str">
        <f>IF(AO30="","",VLOOKUP(AO30,シフト記号表!$C$6:$L$47,10,FALSE))</f>
        <v/>
      </c>
      <c r="AP31" s="140" t="str">
        <f>IF(AP30="","",VLOOKUP(AP30,シフト記号表!$C$6:$L$47,10,FALSE))</f>
        <v/>
      </c>
      <c r="AQ31" s="141" t="str">
        <f>IF(AQ30="","",VLOOKUP(AQ30,シフト記号表!$C$6:$L$47,10,FALSE))</f>
        <v/>
      </c>
      <c r="AR31" s="139" t="str">
        <f>IF(AR30="","",VLOOKUP(AR30,シフト記号表!$C$6:$L$47,10,FALSE))</f>
        <v/>
      </c>
      <c r="AS31" s="140" t="str">
        <f>IF(AS30="","",VLOOKUP(AS30,シフト記号表!$C$6:$L$47,10,FALSE))</f>
        <v/>
      </c>
      <c r="AT31" s="140" t="str">
        <f>IF(AT30="","",VLOOKUP(AT30,シフト記号表!$C$6:$L$47,10,FALSE))</f>
        <v/>
      </c>
      <c r="AU31" s="140" t="str">
        <f>IF(AU30="","",VLOOKUP(AU30,シフト記号表!$C$6:$L$47,10,FALSE))</f>
        <v/>
      </c>
      <c r="AV31" s="140" t="str">
        <f>IF(AV30="","",VLOOKUP(AV30,シフト記号表!$C$6:$L$47,10,FALSE))</f>
        <v/>
      </c>
      <c r="AW31" s="140" t="str">
        <f>IF(AW30="","",VLOOKUP(AW30,シフト記号表!$C$6:$L$47,10,FALSE))</f>
        <v/>
      </c>
      <c r="AX31" s="141" t="str">
        <f>IF(AX30="","",VLOOKUP(AX30,シフト記号表!$C$6:$L$47,10,FALSE))</f>
        <v/>
      </c>
      <c r="AY31" s="139" t="str">
        <f>IF(AY30="","",VLOOKUP(AY30,シフト記号表!$C$6:$L$47,10,FALSE))</f>
        <v/>
      </c>
      <c r="AZ31" s="140" t="str">
        <f>IF(AZ30="","",VLOOKUP(AZ30,シフト記号表!$C$6:$L$47,10,FALSE))</f>
        <v/>
      </c>
      <c r="BA31" s="140" t="str">
        <f>IF(BA30="","",VLOOKUP(BA30,シフト記号表!$C$6:$L$47,10,FALSE))</f>
        <v/>
      </c>
      <c r="BB31" s="221">
        <f>IF($BE$4="４週",SUM(W31:AX31),IF($BE$4="暦月",SUM(W31:BA31),""))</f>
        <v>0</v>
      </c>
      <c r="BC31" s="222"/>
      <c r="BD31" s="223">
        <f>IF($BE$4="４週",BB31/4,IF($BE$4="暦月",(BB31/($BE$9/7)),""))</f>
        <v>0</v>
      </c>
      <c r="BE31" s="222"/>
      <c r="BF31" s="218"/>
      <c r="BG31" s="219"/>
      <c r="BH31" s="219"/>
      <c r="BI31" s="219"/>
      <c r="BJ31" s="220"/>
    </row>
    <row r="32" spans="2:62" ht="20.25" customHeight="1" x14ac:dyDescent="0.4">
      <c r="B32" s="188">
        <f>B30+1</f>
        <v>9</v>
      </c>
      <c r="C32" s="190"/>
      <c r="D32" s="191"/>
      <c r="E32" s="129"/>
      <c r="F32" s="130"/>
      <c r="G32" s="129"/>
      <c r="H32" s="130"/>
      <c r="I32" s="194"/>
      <c r="J32" s="195"/>
      <c r="K32" s="198"/>
      <c r="L32" s="199"/>
      <c r="M32" s="199"/>
      <c r="N32" s="191"/>
      <c r="O32" s="172"/>
      <c r="P32" s="173"/>
      <c r="Q32" s="173"/>
      <c r="R32" s="173"/>
      <c r="S32" s="174"/>
      <c r="T32" s="109" t="s">
        <v>18</v>
      </c>
      <c r="U32" s="110"/>
      <c r="V32" s="111"/>
      <c r="W32" s="99"/>
      <c r="X32" s="100"/>
      <c r="Y32" s="100"/>
      <c r="Z32" s="100"/>
      <c r="AA32" s="100"/>
      <c r="AB32" s="100"/>
      <c r="AC32" s="101"/>
      <c r="AD32" s="99"/>
      <c r="AE32" s="100"/>
      <c r="AF32" s="100"/>
      <c r="AG32" s="100"/>
      <c r="AH32" s="100"/>
      <c r="AI32" s="100"/>
      <c r="AJ32" s="101"/>
      <c r="AK32" s="99"/>
      <c r="AL32" s="100"/>
      <c r="AM32" s="100"/>
      <c r="AN32" s="100"/>
      <c r="AO32" s="100"/>
      <c r="AP32" s="100"/>
      <c r="AQ32" s="101"/>
      <c r="AR32" s="99"/>
      <c r="AS32" s="100"/>
      <c r="AT32" s="100"/>
      <c r="AU32" s="100"/>
      <c r="AV32" s="100"/>
      <c r="AW32" s="100"/>
      <c r="AX32" s="101"/>
      <c r="AY32" s="99"/>
      <c r="AZ32" s="100"/>
      <c r="BA32" s="102"/>
      <c r="BB32" s="175"/>
      <c r="BC32" s="176"/>
      <c r="BD32" s="177"/>
      <c r="BE32" s="178"/>
      <c r="BF32" s="179"/>
      <c r="BG32" s="180"/>
      <c r="BH32" s="180"/>
      <c r="BI32" s="180"/>
      <c r="BJ32" s="181"/>
    </row>
    <row r="33" spans="2:62" ht="20.25" customHeight="1" x14ac:dyDescent="0.4">
      <c r="B33" s="189"/>
      <c r="C33" s="224"/>
      <c r="D33" s="225"/>
      <c r="E33" s="129"/>
      <c r="F33" s="130">
        <f>C32</f>
        <v>0</v>
      </c>
      <c r="G33" s="129"/>
      <c r="H33" s="130">
        <f>I32</f>
        <v>0</v>
      </c>
      <c r="I33" s="226"/>
      <c r="J33" s="227"/>
      <c r="K33" s="228"/>
      <c r="L33" s="229"/>
      <c r="M33" s="229"/>
      <c r="N33" s="225"/>
      <c r="O33" s="172"/>
      <c r="P33" s="173"/>
      <c r="Q33" s="173"/>
      <c r="R33" s="173"/>
      <c r="S33" s="174"/>
      <c r="T33" s="160" t="s">
        <v>125</v>
      </c>
      <c r="U33" s="114"/>
      <c r="V33" s="161"/>
      <c r="W33" s="139" t="str">
        <f>IF(W32="","",VLOOKUP(W32,シフト記号表!$C$6:$L$47,10,FALSE))</f>
        <v/>
      </c>
      <c r="X33" s="140" t="str">
        <f>IF(X32="","",VLOOKUP(X32,シフト記号表!$C$6:$L$47,10,FALSE))</f>
        <v/>
      </c>
      <c r="Y33" s="140" t="str">
        <f>IF(Y32="","",VLOOKUP(Y32,シフト記号表!$C$6:$L$47,10,FALSE))</f>
        <v/>
      </c>
      <c r="Z33" s="140" t="str">
        <f>IF(Z32="","",VLOOKUP(Z32,シフト記号表!$C$6:$L$47,10,FALSE))</f>
        <v/>
      </c>
      <c r="AA33" s="140" t="str">
        <f>IF(AA32="","",VLOOKUP(AA32,シフト記号表!$C$6:$L$47,10,FALSE))</f>
        <v/>
      </c>
      <c r="AB33" s="140" t="str">
        <f>IF(AB32="","",VLOOKUP(AB32,シフト記号表!$C$6:$L$47,10,FALSE))</f>
        <v/>
      </c>
      <c r="AC33" s="141" t="str">
        <f>IF(AC32="","",VLOOKUP(AC32,シフト記号表!$C$6:$L$47,10,FALSE))</f>
        <v/>
      </c>
      <c r="AD33" s="139" t="str">
        <f>IF(AD32="","",VLOOKUP(AD32,シフト記号表!$C$6:$L$47,10,FALSE))</f>
        <v/>
      </c>
      <c r="AE33" s="140" t="str">
        <f>IF(AE32="","",VLOOKUP(AE32,シフト記号表!$C$6:$L$47,10,FALSE))</f>
        <v/>
      </c>
      <c r="AF33" s="140" t="str">
        <f>IF(AF32="","",VLOOKUP(AF32,シフト記号表!$C$6:$L$47,10,FALSE))</f>
        <v/>
      </c>
      <c r="AG33" s="140" t="str">
        <f>IF(AG32="","",VLOOKUP(AG32,シフト記号表!$C$6:$L$47,10,FALSE))</f>
        <v/>
      </c>
      <c r="AH33" s="140" t="str">
        <f>IF(AH32="","",VLOOKUP(AH32,シフト記号表!$C$6:$L$47,10,FALSE))</f>
        <v/>
      </c>
      <c r="AI33" s="140" t="str">
        <f>IF(AI32="","",VLOOKUP(AI32,シフト記号表!$C$6:$L$47,10,FALSE))</f>
        <v/>
      </c>
      <c r="AJ33" s="141" t="str">
        <f>IF(AJ32="","",VLOOKUP(AJ32,シフト記号表!$C$6:$L$47,10,FALSE))</f>
        <v/>
      </c>
      <c r="AK33" s="139" t="str">
        <f>IF(AK32="","",VLOOKUP(AK32,シフト記号表!$C$6:$L$47,10,FALSE))</f>
        <v/>
      </c>
      <c r="AL33" s="140" t="str">
        <f>IF(AL32="","",VLOOKUP(AL32,シフト記号表!$C$6:$L$47,10,FALSE))</f>
        <v/>
      </c>
      <c r="AM33" s="140" t="str">
        <f>IF(AM32="","",VLOOKUP(AM32,シフト記号表!$C$6:$L$47,10,FALSE))</f>
        <v/>
      </c>
      <c r="AN33" s="140" t="str">
        <f>IF(AN32="","",VLOOKUP(AN32,シフト記号表!$C$6:$L$47,10,FALSE))</f>
        <v/>
      </c>
      <c r="AO33" s="140" t="str">
        <f>IF(AO32="","",VLOOKUP(AO32,シフト記号表!$C$6:$L$47,10,FALSE))</f>
        <v/>
      </c>
      <c r="AP33" s="140" t="str">
        <f>IF(AP32="","",VLOOKUP(AP32,シフト記号表!$C$6:$L$47,10,FALSE))</f>
        <v/>
      </c>
      <c r="AQ33" s="141" t="str">
        <f>IF(AQ32="","",VLOOKUP(AQ32,シフト記号表!$C$6:$L$47,10,FALSE))</f>
        <v/>
      </c>
      <c r="AR33" s="139" t="str">
        <f>IF(AR32="","",VLOOKUP(AR32,シフト記号表!$C$6:$L$47,10,FALSE))</f>
        <v/>
      </c>
      <c r="AS33" s="140" t="str">
        <f>IF(AS32="","",VLOOKUP(AS32,シフト記号表!$C$6:$L$47,10,FALSE))</f>
        <v/>
      </c>
      <c r="AT33" s="140" t="str">
        <f>IF(AT32="","",VLOOKUP(AT32,シフト記号表!$C$6:$L$47,10,FALSE))</f>
        <v/>
      </c>
      <c r="AU33" s="140" t="str">
        <f>IF(AU32="","",VLOOKUP(AU32,シフト記号表!$C$6:$L$47,10,FALSE))</f>
        <v/>
      </c>
      <c r="AV33" s="140" t="str">
        <f>IF(AV32="","",VLOOKUP(AV32,シフト記号表!$C$6:$L$47,10,FALSE))</f>
        <v/>
      </c>
      <c r="AW33" s="140" t="str">
        <f>IF(AW32="","",VLOOKUP(AW32,シフト記号表!$C$6:$L$47,10,FALSE))</f>
        <v/>
      </c>
      <c r="AX33" s="141" t="str">
        <f>IF(AX32="","",VLOOKUP(AX32,シフト記号表!$C$6:$L$47,10,FALSE))</f>
        <v/>
      </c>
      <c r="AY33" s="139" t="str">
        <f>IF(AY32="","",VLOOKUP(AY32,シフト記号表!$C$6:$L$47,10,FALSE))</f>
        <v/>
      </c>
      <c r="AZ33" s="140" t="str">
        <f>IF(AZ32="","",VLOOKUP(AZ32,シフト記号表!$C$6:$L$47,10,FALSE))</f>
        <v/>
      </c>
      <c r="BA33" s="140" t="str">
        <f>IF(BA32="","",VLOOKUP(BA32,シフト記号表!$C$6:$L$47,10,FALSE))</f>
        <v/>
      </c>
      <c r="BB33" s="221">
        <f>IF($BE$4="４週",SUM(W33:AX33),IF($BE$4="暦月",SUM(W33:BA33),""))</f>
        <v>0</v>
      </c>
      <c r="BC33" s="222"/>
      <c r="BD33" s="223">
        <f>IF($BE$4="４週",BB33/4,IF($BE$4="暦月",(BB33/($BE$9/7)),""))</f>
        <v>0</v>
      </c>
      <c r="BE33" s="222"/>
      <c r="BF33" s="218"/>
      <c r="BG33" s="219"/>
      <c r="BH33" s="219"/>
      <c r="BI33" s="219"/>
      <c r="BJ33" s="220"/>
    </row>
    <row r="34" spans="2:62" ht="20.25" customHeight="1" x14ac:dyDescent="0.4">
      <c r="B34" s="188">
        <f>B32+1</f>
        <v>10</v>
      </c>
      <c r="C34" s="190"/>
      <c r="D34" s="191"/>
      <c r="E34" s="129"/>
      <c r="F34" s="130"/>
      <c r="G34" s="129"/>
      <c r="H34" s="130"/>
      <c r="I34" s="194"/>
      <c r="J34" s="195"/>
      <c r="K34" s="198"/>
      <c r="L34" s="199"/>
      <c r="M34" s="199"/>
      <c r="N34" s="191"/>
      <c r="O34" s="172"/>
      <c r="P34" s="173"/>
      <c r="Q34" s="173"/>
      <c r="R34" s="173"/>
      <c r="S34" s="174"/>
      <c r="T34" s="159" t="s">
        <v>18</v>
      </c>
      <c r="U34" s="112"/>
      <c r="V34" s="113"/>
      <c r="W34" s="99"/>
      <c r="X34" s="100"/>
      <c r="Y34" s="100"/>
      <c r="Z34" s="100"/>
      <c r="AA34" s="100"/>
      <c r="AB34" s="100"/>
      <c r="AC34" s="101"/>
      <c r="AD34" s="99"/>
      <c r="AE34" s="100"/>
      <c r="AF34" s="100"/>
      <c r="AG34" s="100"/>
      <c r="AH34" s="100"/>
      <c r="AI34" s="100"/>
      <c r="AJ34" s="101"/>
      <c r="AK34" s="99"/>
      <c r="AL34" s="100"/>
      <c r="AM34" s="100"/>
      <c r="AN34" s="100"/>
      <c r="AO34" s="100"/>
      <c r="AP34" s="100"/>
      <c r="AQ34" s="101"/>
      <c r="AR34" s="99"/>
      <c r="AS34" s="100"/>
      <c r="AT34" s="100"/>
      <c r="AU34" s="100"/>
      <c r="AV34" s="100"/>
      <c r="AW34" s="100"/>
      <c r="AX34" s="101"/>
      <c r="AY34" s="99"/>
      <c r="AZ34" s="100"/>
      <c r="BA34" s="102"/>
      <c r="BB34" s="175"/>
      <c r="BC34" s="176"/>
      <c r="BD34" s="177"/>
      <c r="BE34" s="178"/>
      <c r="BF34" s="179"/>
      <c r="BG34" s="180"/>
      <c r="BH34" s="180"/>
      <c r="BI34" s="180"/>
      <c r="BJ34" s="181"/>
    </row>
    <row r="35" spans="2:62" ht="20.25" customHeight="1" x14ac:dyDescent="0.4">
      <c r="B35" s="189"/>
      <c r="C35" s="224"/>
      <c r="D35" s="225"/>
      <c r="E35" s="129"/>
      <c r="F35" s="130">
        <f>C34</f>
        <v>0</v>
      </c>
      <c r="G35" s="129"/>
      <c r="H35" s="130">
        <f>I34</f>
        <v>0</v>
      </c>
      <c r="I35" s="226"/>
      <c r="J35" s="227"/>
      <c r="K35" s="228"/>
      <c r="L35" s="229"/>
      <c r="M35" s="229"/>
      <c r="N35" s="225"/>
      <c r="O35" s="172"/>
      <c r="P35" s="173"/>
      <c r="Q35" s="173"/>
      <c r="R35" s="173"/>
      <c r="S35" s="174"/>
      <c r="T35" s="160" t="s">
        <v>125</v>
      </c>
      <c r="U35" s="114"/>
      <c r="V35" s="161"/>
      <c r="W35" s="139" t="str">
        <f>IF(W34="","",VLOOKUP(W34,シフト記号表!$C$6:$L$47,10,FALSE))</f>
        <v/>
      </c>
      <c r="X35" s="140" t="str">
        <f>IF(X34="","",VLOOKUP(X34,シフト記号表!$C$6:$L$47,10,FALSE))</f>
        <v/>
      </c>
      <c r="Y35" s="140" t="str">
        <f>IF(Y34="","",VLOOKUP(Y34,シフト記号表!$C$6:$L$47,10,FALSE))</f>
        <v/>
      </c>
      <c r="Z35" s="140" t="str">
        <f>IF(Z34="","",VLOOKUP(Z34,シフト記号表!$C$6:$L$47,10,FALSE))</f>
        <v/>
      </c>
      <c r="AA35" s="140" t="str">
        <f>IF(AA34="","",VLOOKUP(AA34,シフト記号表!$C$6:$L$47,10,FALSE))</f>
        <v/>
      </c>
      <c r="AB35" s="140" t="str">
        <f>IF(AB34="","",VLOOKUP(AB34,シフト記号表!$C$6:$L$47,10,FALSE))</f>
        <v/>
      </c>
      <c r="AC35" s="141" t="str">
        <f>IF(AC34="","",VLOOKUP(AC34,シフト記号表!$C$6:$L$47,10,FALSE))</f>
        <v/>
      </c>
      <c r="AD35" s="139" t="str">
        <f>IF(AD34="","",VLOOKUP(AD34,シフト記号表!$C$6:$L$47,10,FALSE))</f>
        <v/>
      </c>
      <c r="AE35" s="140" t="str">
        <f>IF(AE34="","",VLOOKUP(AE34,シフト記号表!$C$6:$L$47,10,FALSE))</f>
        <v/>
      </c>
      <c r="AF35" s="140" t="str">
        <f>IF(AF34="","",VLOOKUP(AF34,シフト記号表!$C$6:$L$47,10,FALSE))</f>
        <v/>
      </c>
      <c r="AG35" s="140" t="str">
        <f>IF(AG34="","",VLOOKUP(AG34,シフト記号表!$C$6:$L$47,10,FALSE))</f>
        <v/>
      </c>
      <c r="AH35" s="140" t="str">
        <f>IF(AH34="","",VLOOKUP(AH34,シフト記号表!$C$6:$L$47,10,FALSE))</f>
        <v/>
      </c>
      <c r="AI35" s="140" t="str">
        <f>IF(AI34="","",VLOOKUP(AI34,シフト記号表!$C$6:$L$47,10,FALSE))</f>
        <v/>
      </c>
      <c r="AJ35" s="141" t="str">
        <f>IF(AJ34="","",VLOOKUP(AJ34,シフト記号表!$C$6:$L$47,10,FALSE))</f>
        <v/>
      </c>
      <c r="AK35" s="139" t="str">
        <f>IF(AK34="","",VLOOKUP(AK34,シフト記号表!$C$6:$L$47,10,FALSE))</f>
        <v/>
      </c>
      <c r="AL35" s="140" t="str">
        <f>IF(AL34="","",VLOOKUP(AL34,シフト記号表!$C$6:$L$47,10,FALSE))</f>
        <v/>
      </c>
      <c r="AM35" s="140" t="str">
        <f>IF(AM34="","",VLOOKUP(AM34,シフト記号表!$C$6:$L$47,10,FALSE))</f>
        <v/>
      </c>
      <c r="AN35" s="140" t="str">
        <f>IF(AN34="","",VLOOKUP(AN34,シフト記号表!$C$6:$L$47,10,FALSE))</f>
        <v/>
      </c>
      <c r="AO35" s="140" t="str">
        <f>IF(AO34="","",VLOOKUP(AO34,シフト記号表!$C$6:$L$47,10,FALSE))</f>
        <v/>
      </c>
      <c r="AP35" s="140" t="str">
        <f>IF(AP34="","",VLOOKUP(AP34,シフト記号表!$C$6:$L$47,10,FALSE))</f>
        <v/>
      </c>
      <c r="AQ35" s="141" t="str">
        <f>IF(AQ34="","",VLOOKUP(AQ34,シフト記号表!$C$6:$L$47,10,FALSE))</f>
        <v/>
      </c>
      <c r="AR35" s="139" t="str">
        <f>IF(AR34="","",VLOOKUP(AR34,シフト記号表!$C$6:$L$47,10,FALSE))</f>
        <v/>
      </c>
      <c r="AS35" s="140" t="str">
        <f>IF(AS34="","",VLOOKUP(AS34,シフト記号表!$C$6:$L$47,10,FALSE))</f>
        <v/>
      </c>
      <c r="AT35" s="140" t="str">
        <f>IF(AT34="","",VLOOKUP(AT34,シフト記号表!$C$6:$L$47,10,FALSE))</f>
        <v/>
      </c>
      <c r="AU35" s="140" t="str">
        <f>IF(AU34="","",VLOOKUP(AU34,シフト記号表!$C$6:$L$47,10,FALSE))</f>
        <v/>
      </c>
      <c r="AV35" s="140" t="str">
        <f>IF(AV34="","",VLOOKUP(AV34,シフト記号表!$C$6:$L$47,10,FALSE))</f>
        <v/>
      </c>
      <c r="AW35" s="140" t="str">
        <f>IF(AW34="","",VLOOKUP(AW34,シフト記号表!$C$6:$L$47,10,FALSE))</f>
        <v/>
      </c>
      <c r="AX35" s="141" t="str">
        <f>IF(AX34="","",VLOOKUP(AX34,シフト記号表!$C$6:$L$47,10,FALSE))</f>
        <v/>
      </c>
      <c r="AY35" s="139" t="str">
        <f>IF(AY34="","",VLOOKUP(AY34,シフト記号表!$C$6:$L$47,10,FALSE))</f>
        <v/>
      </c>
      <c r="AZ35" s="140" t="str">
        <f>IF(AZ34="","",VLOOKUP(AZ34,シフト記号表!$C$6:$L$47,10,FALSE))</f>
        <v/>
      </c>
      <c r="BA35" s="140" t="str">
        <f>IF(BA34="","",VLOOKUP(BA34,シフト記号表!$C$6:$L$47,10,FALSE))</f>
        <v/>
      </c>
      <c r="BB35" s="221">
        <f>IF($BE$4="４週",SUM(W35:AX35),IF($BE$4="暦月",SUM(W35:BA35),""))</f>
        <v>0</v>
      </c>
      <c r="BC35" s="222"/>
      <c r="BD35" s="223">
        <f>IF($BE$4="４週",BB35/4,IF($BE$4="暦月",(BB35/($BE$9/7)),""))</f>
        <v>0</v>
      </c>
      <c r="BE35" s="222"/>
      <c r="BF35" s="218"/>
      <c r="BG35" s="219"/>
      <c r="BH35" s="219"/>
      <c r="BI35" s="219"/>
      <c r="BJ35" s="220"/>
    </row>
    <row r="36" spans="2:62" ht="20.25" customHeight="1" x14ac:dyDescent="0.4">
      <c r="B36" s="188">
        <f>B34+1</f>
        <v>11</v>
      </c>
      <c r="C36" s="190"/>
      <c r="D36" s="191"/>
      <c r="E36" s="129"/>
      <c r="F36" s="130"/>
      <c r="G36" s="129"/>
      <c r="H36" s="130"/>
      <c r="I36" s="194"/>
      <c r="J36" s="195"/>
      <c r="K36" s="198"/>
      <c r="L36" s="199"/>
      <c r="M36" s="199"/>
      <c r="N36" s="191"/>
      <c r="O36" s="172"/>
      <c r="P36" s="173"/>
      <c r="Q36" s="173"/>
      <c r="R36" s="173"/>
      <c r="S36" s="174"/>
      <c r="T36" s="159" t="s">
        <v>18</v>
      </c>
      <c r="U36" s="112"/>
      <c r="V36" s="113"/>
      <c r="W36" s="99"/>
      <c r="X36" s="100"/>
      <c r="Y36" s="100"/>
      <c r="Z36" s="100"/>
      <c r="AA36" s="100"/>
      <c r="AB36" s="100"/>
      <c r="AC36" s="101"/>
      <c r="AD36" s="99"/>
      <c r="AE36" s="100"/>
      <c r="AF36" s="100"/>
      <c r="AG36" s="100"/>
      <c r="AH36" s="100"/>
      <c r="AI36" s="100"/>
      <c r="AJ36" s="101"/>
      <c r="AK36" s="99"/>
      <c r="AL36" s="100"/>
      <c r="AM36" s="100"/>
      <c r="AN36" s="100"/>
      <c r="AO36" s="100"/>
      <c r="AP36" s="100"/>
      <c r="AQ36" s="101"/>
      <c r="AR36" s="99"/>
      <c r="AS36" s="100"/>
      <c r="AT36" s="100"/>
      <c r="AU36" s="100"/>
      <c r="AV36" s="100"/>
      <c r="AW36" s="100"/>
      <c r="AX36" s="101"/>
      <c r="AY36" s="99"/>
      <c r="AZ36" s="100"/>
      <c r="BA36" s="102"/>
      <c r="BB36" s="175"/>
      <c r="BC36" s="176"/>
      <c r="BD36" s="177"/>
      <c r="BE36" s="178"/>
      <c r="BF36" s="179"/>
      <c r="BG36" s="180"/>
      <c r="BH36" s="180"/>
      <c r="BI36" s="180"/>
      <c r="BJ36" s="181"/>
    </row>
    <row r="37" spans="2:62" ht="20.25" customHeight="1" x14ac:dyDescent="0.4">
      <c r="B37" s="189"/>
      <c r="C37" s="224"/>
      <c r="D37" s="225"/>
      <c r="E37" s="129"/>
      <c r="F37" s="130">
        <f>C36</f>
        <v>0</v>
      </c>
      <c r="G37" s="129"/>
      <c r="H37" s="130">
        <f>I36</f>
        <v>0</v>
      </c>
      <c r="I37" s="226"/>
      <c r="J37" s="227"/>
      <c r="K37" s="228"/>
      <c r="L37" s="229"/>
      <c r="M37" s="229"/>
      <c r="N37" s="225"/>
      <c r="O37" s="172"/>
      <c r="P37" s="173"/>
      <c r="Q37" s="173"/>
      <c r="R37" s="173"/>
      <c r="S37" s="174"/>
      <c r="T37" s="160" t="s">
        <v>125</v>
      </c>
      <c r="U37" s="114"/>
      <c r="V37" s="161"/>
      <c r="W37" s="139" t="str">
        <f>IF(W36="","",VLOOKUP(W36,シフト記号表!$C$6:$L$47,10,FALSE))</f>
        <v/>
      </c>
      <c r="X37" s="140" t="str">
        <f>IF(X36="","",VLOOKUP(X36,シフト記号表!$C$6:$L$47,10,FALSE))</f>
        <v/>
      </c>
      <c r="Y37" s="140" t="str">
        <f>IF(Y36="","",VLOOKUP(Y36,シフト記号表!$C$6:$L$47,10,FALSE))</f>
        <v/>
      </c>
      <c r="Z37" s="140" t="str">
        <f>IF(Z36="","",VLOOKUP(Z36,シフト記号表!$C$6:$L$47,10,FALSE))</f>
        <v/>
      </c>
      <c r="AA37" s="140" t="str">
        <f>IF(AA36="","",VLOOKUP(AA36,シフト記号表!$C$6:$L$47,10,FALSE))</f>
        <v/>
      </c>
      <c r="AB37" s="140" t="str">
        <f>IF(AB36="","",VLOOKUP(AB36,シフト記号表!$C$6:$L$47,10,FALSE))</f>
        <v/>
      </c>
      <c r="AC37" s="141" t="str">
        <f>IF(AC36="","",VLOOKUP(AC36,シフト記号表!$C$6:$L$47,10,FALSE))</f>
        <v/>
      </c>
      <c r="AD37" s="139" t="str">
        <f>IF(AD36="","",VLOOKUP(AD36,シフト記号表!$C$6:$L$47,10,FALSE))</f>
        <v/>
      </c>
      <c r="AE37" s="140" t="str">
        <f>IF(AE36="","",VLOOKUP(AE36,シフト記号表!$C$6:$L$47,10,FALSE))</f>
        <v/>
      </c>
      <c r="AF37" s="140" t="str">
        <f>IF(AF36="","",VLOOKUP(AF36,シフト記号表!$C$6:$L$47,10,FALSE))</f>
        <v/>
      </c>
      <c r="AG37" s="140" t="str">
        <f>IF(AG36="","",VLOOKUP(AG36,シフト記号表!$C$6:$L$47,10,FALSE))</f>
        <v/>
      </c>
      <c r="AH37" s="140" t="str">
        <f>IF(AH36="","",VLOOKUP(AH36,シフト記号表!$C$6:$L$47,10,FALSE))</f>
        <v/>
      </c>
      <c r="AI37" s="140" t="str">
        <f>IF(AI36="","",VLOOKUP(AI36,シフト記号表!$C$6:$L$47,10,FALSE))</f>
        <v/>
      </c>
      <c r="AJ37" s="141" t="str">
        <f>IF(AJ36="","",VLOOKUP(AJ36,シフト記号表!$C$6:$L$47,10,FALSE))</f>
        <v/>
      </c>
      <c r="AK37" s="139" t="str">
        <f>IF(AK36="","",VLOOKUP(AK36,シフト記号表!$C$6:$L$47,10,FALSE))</f>
        <v/>
      </c>
      <c r="AL37" s="140" t="str">
        <f>IF(AL36="","",VLOOKUP(AL36,シフト記号表!$C$6:$L$47,10,FALSE))</f>
        <v/>
      </c>
      <c r="AM37" s="140" t="str">
        <f>IF(AM36="","",VLOOKUP(AM36,シフト記号表!$C$6:$L$47,10,FALSE))</f>
        <v/>
      </c>
      <c r="AN37" s="140" t="str">
        <f>IF(AN36="","",VLOOKUP(AN36,シフト記号表!$C$6:$L$47,10,FALSE))</f>
        <v/>
      </c>
      <c r="AO37" s="140" t="str">
        <f>IF(AO36="","",VLOOKUP(AO36,シフト記号表!$C$6:$L$47,10,FALSE))</f>
        <v/>
      </c>
      <c r="AP37" s="140" t="str">
        <f>IF(AP36="","",VLOOKUP(AP36,シフト記号表!$C$6:$L$47,10,FALSE))</f>
        <v/>
      </c>
      <c r="AQ37" s="141" t="str">
        <f>IF(AQ36="","",VLOOKUP(AQ36,シフト記号表!$C$6:$L$47,10,FALSE))</f>
        <v/>
      </c>
      <c r="AR37" s="139" t="str">
        <f>IF(AR36="","",VLOOKUP(AR36,シフト記号表!$C$6:$L$47,10,FALSE))</f>
        <v/>
      </c>
      <c r="AS37" s="140" t="str">
        <f>IF(AS36="","",VLOOKUP(AS36,シフト記号表!$C$6:$L$47,10,FALSE))</f>
        <v/>
      </c>
      <c r="AT37" s="140" t="str">
        <f>IF(AT36="","",VLOOKUP(AT36,シフト記号表!$C$6:$L$47,10,FALSE))</f>
        <v/>
      </c>
      <c r="AU37" s="140" t="str">
        <f>IF(AU36="","",VLOOKUP(AU36,シフト記号表!$C$6:$L$47,10,FALSE))</f>
        <v/>
      </c>
      <c r="AV37" s="140" t="str">
        <f>IF(AV36="","",VLOOKUP(AV36,シフト記号表!$C$6:$L$47,10,FALSE))</f>
        <v/>
      </c>
      <c r="AW37" s="140" t="str">
        <f>IF(AW36="","",VLOOKUP(AW36,シフト記号表!$C$6:$L$47,10,FALSE))</f>
        <v/>
      </c>
      <c r="AX37" s="141" t="str">
        <f>IF(AX36="","",VLOOKUP(AX36,シフト記号表!$C$6:$L$47,10,FALSE))</f>
        <v/>
      </c>
      <c r="AY37" s="139" t="str">
        <f>IF(AY36="","",VLOOKUP(AY36,シフト記号表!$C$6:$L$47,10,FALSE))</f>
        <v/>
      </c>
      <c r="AZ37" s="140" t="str">
        <f>IF(AZ36="","",VLOOKUP(AZ36,シフト記号表!$C$6:$L$47,10,FALSE))</f>
        <v/>
      </c>
      <c r="BA37" s="140" t="str">
        <f>IF(BA36="","",VLOOKUP(BA36,シフト記号表!$C$6:$L$47,10,FALSE))</f>
        <v/>
      </c>
      <c r="BB37" s="221">
        <f>IF($BE$4="４週",SUM(W37:AX37),IF($BE$4="暦月",SUM(W37:BA37),""))</f>
        <v>0</v>
      </c>
      <c r="BC37" s="222"/>
      <c r="BD37" s="223">
        <f>IF($BE$4="４週",BB37/4,IF($BE$4="暦月",(BB37/($BE$9/7)),""))</f>
        <v>0</v>
      </c>
      <c r="BE37" s="222"/>
      <c r="BF37" s="218"/>
      <c r="BG37" s="219"/>
      <c r="BH37" s="219"/>
      <c r="BI37" s="219"/>
      <c r="BJ37" s="220"/>
    </row>
    <row r="38" spans="2:62" ht="20.25" customHeight="1" x14ac:dyDescent="0.4">
      <c r="B38" s="188">
        <f>B36+1</f>
        <v>12</v>
      </c>
      <c r="C38" s="190"/>
      <c r="D38" s="191"/>
      <c r="E38" s="129"/>
      <c r="F38" s="130"/>
      <c r="G38" s="129"/>
      <c r="H38" s="130"/>
      <c r="I38" s="194"/>
      <c r="J38" s="195"/>
      <c r="K38" s="198"/>
      <c r="L38" s="199"/>
      <c r="M38" s="199"/>
      <c r="N38" s="191"/>
      <c r="O38" s="172"/>
      <c r="P38" s="173"/>
      <c r="Q38" s="173"/>
      <c r="R38" s="173"/>
      <c r="S38" s="174"/>
      <c r="T38" s="159" t="s">
        <v>18</v>
      </c>
      <c r="U38" s="112"/>
      <c r="V38" s="113"/>
      <c r="W38" s="99"/>
      <c r="X38" s="100"/>
      <c r="Y38" s="100"/>
      <c r="Z38" s="100"/>
      <c r="AA38" s="100"/>
      <c r="AB38" s="100"/>
      <c r="AC38" s="101"/>
      <c r="AD38" s="99"/>
      <c r="AE38" s="100"/>
      <c r="AF38" s="100"/>
      <c r="AG38" s="100"/>
      <c r="AH38" s="100"/>
      <c r="AI38" s="100"/>
      <c r="AJ38" s="101"/>
      <c r="AK38" s="99"/>
      <c r="AL38" s="100"/>
      <c r="AM38" s="100"/>
      <c r="AN38" s="100"/>
      <c r="AO38" s="100"/>
      <c r="AP38" s="100"/>
      <c r="AQ38" s="101"/>
      <c r="AR38" s="99"/>
      <c r="AS38" s="100"/>
      <c r="AT38" s="100"/>
      <c r="AU38" s="100"/>
      <c r="AV38" s="100"/>
      <c r="AW38" s="100"/>
      <c r="AX38" s="101"/>
      <c r="AY38" s="99"/>
      <c r="AZ38" s="100"/>
      <c r="BA38" s="102"/>
      <c r="BB38" s="175"/>
      <c r="BC38" s="176"/>
      <c r="BD38" s="177"/>
      <c r="BE38" s="178"/>
      <c r="BF38" s="179"/>
      <c r="BG38" s="180"/>
      <c r="BH38" s="180"/>
      <c r="BI38" s="180"/>
      <c r="BJ38" s="181"/>
    </row>
    <row r="39" spans="2:62" ht="20.25" customHeight="1" x14ac:dyDescent="0.4">
      <c r="B39" s="189"/>
      <c r="C39" s="224"/>
      <c r="D39" s="225"/>
      <c r="E39" s="129"/>
      <c r="F39" s="130">
        <f>C38</f>
        <v>0</v>
      </c>
      <c r="G39" s="129"/>
      <c r="H39" s="130">
        <f>I38</f>
        <v>0</v>
      </c>
      <c r="I39" s="226"/>
      <c r="J39" s="227"/>
      <c r="K39" s="228"/>
      <c r="L39" s="229"/>
      <c r="M39" s="229"/>
      <c r="N39" s="225"/>
      <c r="O39" s="172"/>
      <c r="P39" s="173"/>
      <c r="Q39" s="173"/>
      <c r="R39" s="173"/>
      <c r="S39" s="174"/>
      <c r="T39" s="160" t="s">
        <v>125</v>
      </c>
      <c r="U39" s="114"/>
      <c r="V39" s="161"/>
      <c r="W39" s="139" t="str">
        <f>IF(W38="","",VLOOKUP(W38,シフト記号表!$C$6:$L$47,10,FALSE))</f>
        <v/>
      </c>
      <c r="X39" s="140" t="str">
        <f>IF(X38="","",VLOOKUP(X38,シフト記号表!$C$6:$L$47,10,FALSE))</f>
        <v/>
      </c>
      <c r="Y39" s="140" t="str">
        <f>IF(Y38="","",VLOOKUP(Y38,シフト記号表!$C$6:$L$47,10,FALSE))</f>
        <v/>
      </c>
      <c r="Z39" s="140" t="str">
        <f>IF(Z38="","",VLOOKUP(Z38,シフト記号表!$C$6:$L$47,10,FALSE))</f>
        <v/>
      </c>
      <c r="AA39" s="140" t="str">
        <f>IF(AA38="","",VLOOKUP(AA38,シフト記号表!$C$6:$L$47,10,FALSE))</f>
        <v/>
      </c>
      <c r="AB39" s="140" t="str">
        <f>IF(AB38="","",VLOOKUP(AB38,シフト記号表!$C$6:$L$47,10,FALSE))</f>
        <v/>
      </c>
      <c r="AC39" s="141" t="str">
        <f>IF(AC38="","",VLOOKUP(AC38,シフト記号表!$C$6:$L$47,10,FALSE))</f>
        <v/>
      </c>
      <c r="AD39" s="139" t="str">
        <f>IF(AD38="","",VLOOKUP(AD38,シフト記号表!$C$6:$L$47,10,FALSE))</f>
        <v/>
      </c>
      <c r="AE39" s="140" t="str">
        <f>IF(AE38="","",VLOOKUP(AE38,シフト記号表!$C$6:$L$47,10,FALSE))</f>
        <v/>
      </c>
      <c r="AF39" s="140" t="str">
        <f>IF(AF38="","",VLOOKUP(AF38,シフト記号表!$C$6:$L$47,10,FALSE))</f>
        <v/>
      </c>
      <c r="AG39" s="140" t="str">
        <f>IF(AG38="","",VLOOKUP(AG38,シフト記号表!$C$6:$L$47,10,FALSE))</f>
        <v/>
      </c>
      <c r="AH39" s="140" t="str">
        <f>IF(AH38="","",VLOOKUP(AH38,シフト記号表!$C$6:$L$47,10,FALSE))</f>
        <v/>
      </c>
      <c r="AI39" s="140" t="str">
        <f>IF(AI38="","",VLOOKUP(AI38,シフト記号表!$C$6:$L$47,10,FALSE))</f>
        <v/>
      </c>
      <c r="AJ39" s="141" t="str">
        <f>IF(AJ38="","",VLOOKUP(AJ38,シフト記号表!$C$6:$L$47,10,FALSE))</f>
        <v/>
      </c>
      <c r="AK39" s="139" t="str">
        <f>IF(AK38="","",VLOOKUP(AK38,シフト記号表!$C$6:$L$47,10,FALSE))</f>
        <v/>
      </c>
      <c r="AL39" s="140" t="str">
        <f>IF(AL38="","",VLOOKUP(AL38,シフト記号表!$C$6:$L$47,10,FALSE))</f>
        <v/>
      </c>
      <c r="AM39" s="140" t="str">
        <f>IF(AM38="","",VLOOKUP(AM38,シフト記号表!$C$6:$L$47,10,FALSE))</f>
        <v/>
      </c>
      <c r="AN39" s="140" t="str">
        <f>IF(AN38="","",VLOOKUP(AN38,シフト記号表!$C$6:$L$47,10,FALSE))</f>
        <v/>
      </c>
      <c r="AO39" s="140" t="str">
        <f>IF(AO38="","",VLOOKUP(AO38,シフト記号表!$C$6:$L$47,10,FALSE))</f>
        <v/>
      </c>
      <c r="AP39" s="140" t="str">
        <f>IF(AP38="","",VLOOKUP(AP38,シフト記号表!$C$6:$L$47,10,FALSE))</f>
        <v/>
      </c>
      <c r="AQ39" s="141" t="str">
        <f>IF(AQ38="","",VLOOKUP(AQ38,シフト記号表!$C$6:$L$47,10,FALSE))</f>
        <v/>
      </c>
      <c r="AR39" s="139" t="str">
        <f>IF(AR38="","",VLOOKUP(AR38,シフト記号表!$C$6:$L$47,10,FALSE))</f>
        <v/>
      </c>
      <c r="AS39" s="140" t="str">
        <f>IF(AS38="","",VLOOKUP(AS38,シフト記号表!$C$6:$L$47,10,FALSE))</f>
        <v/>
      </c>
      <c r="AT39" s="140" t="str">
        <f>IF(AT38="","",VLOOKUP(AT38,シフト記号表!$C$6:$L$47,10,FALSE))</f>
        <v/>
      </c>
      <c r="AU39" s="140" t="str">
        <f>IF(AU38="","",VLOOKUP(AU38,シフト記号表!$C$6:$L$47,10,FALSE))</f>
        <v/>
      </c>
      <c r="AV39" s="140" t="str">
        <f>IF(AV38="","",VLOOKUP(AV38,シフト記号表!$C$6:$L$47,10,FALSE))</f>
        <v/>
      </c>
      <c r="AW39" s="140" t="str">
        <f>IF(AW38="","",VLOOKUP(AW38,シフト記号表!$C$6:$L$47,10,FALSE))</f>
        <v/>
      </c>
      <c r="AX39" s="141" t="str">
        <f>IF(AX38="","",VLOOKUP(AX38,シフト記号表!$C$6:$L$47,10,FALSE))</f>
        <v/>
      </c>
      <c r="AY39" s="139" t="str">
        <f>IF(AY38="","",VLOOKUP(AY38,シフト記号表!$C$6:$L$47,10,FALSE))</f>
        <v/>
      </c>
      <c r="AZ39" s="140" t="str">
        <f>IF(AZ38="","",VLOOKUP(AZ38,シフト記号表!$C$6:$L$47,10,FALSE))</f>
        <v/>
      </c>
      <c r="BA39" s="140" t="str">
        <f>IF(BA38="","",VLOOKUP(BA38,シフト記号表!$C$6:$L$47,10,FALSE))</f>
        <v/>
      </c>
      <c r="BB39" s="221">
        <f>IF($BE$4="４週",SUM(W39:AX39),IF($BE$4="暦月",SUM(W39:BA39),""))</f>
        <v>0</v>
      </c>
      <c r="BC39" s="222"/>
      <c r="BD39" s="223">
        <f>IF($BE$4="４週",BB39/4,IF($BE$4="暦月",(BB39/($BE$9/7)),""))</f>
        <v>0</v>
      </c>
      <c r="BE39" s="222"/>
      <c r="BF39" s="218"/>
      <c r="BG39" s="219"/>
      <c r="BH39" s="219"/>
      <c r="BI39" s="219"/>
      <c r="BJ39" s="220"/>
    </row>
    <row r="40" spans="2:62" ht="20.25" customHeight="1" x14ac:dyDescent="0.4">
      <c r="B40" s="188">
        <f>B38+1</f>
        <v>13</v>
      </c>
      <c r="C40" s="190"/>
      <c r="D40" s="191"/>
      <c r="E40" s="129"/>
      <c r="F40" s="130"/>
      <c r="G40" s="129"/>
      <c r="H40" s="130"/>
      <c r="I40" s="194"/>
      <c r="J40" s="195"/>
      <c r="K40" s="198"/>
      <c r="L40" s="199"/>
      <c r="M40" s="199"/>
      <c r="N40" s="191"/>
      <c r="O40" s="172"/>
      <c r="P40" s="173"/>
      <c r="Q40" s="173"/>
      <c r="R40" s="173"/>
      <c r="S40" s="174"/>
      <c r="T40" s="159" t="s">
        <v>18</v>
      </c>
      <c r="U40" s="112"/>
      <c r="V40" s="113"/>
      <c r="W40" s="99"/>
      <c r="X40" s="100"/>
      <c r="Y40" s="100"/>
      <c r="Z40" s="100"/>
      <c r="AA40" s="100"/>
      <c r="AB40" s="100"/>
      <c r="AC40" s="101"/>
      <c r="AD40" s="99"/>
      <c r="AE40" s="100"/>
      <c r="AF40" s="100"/>
      <c r="AG40" s="100"/>
      <c r="AH40" s="100"/>
      <c r="AI40" s="100"/>
      <c r="AJ40" s="101"/>
      <c r="AK40" s="99"/>
      <c r="AL40" s="100"/>
      <c r="AM40" s="100"/>
      <c r="AN40" s="100"/>
      <c r="AO40" s="100"/>
      <c r="AP40" s="100"/>
      <c r="AQ40" s="101"/>
      <c r="AR40" s="99"/>
      <c r="AS40" s="100"/>
      <c r="AT40" s="100"/>
      <c r="AU40" s="100"/>
      <c r="AV40" s="100"/>
      <c r="AW40" s="100"/>
      <c r="AX40" s="101"/>
      <c r="AY40" s="99"/>
      <c r="AZ40" s="100"/>
      <c r="BA40" s="102"/>
      <c r="BB40" s="175"/>
      <c r="BC40" s="176"/>
      <c r="BD40" s="177"/>
      <c r="BE40" s="178"/>
      <c r="BF40" s="179"/>
      <c r="BG40" s="180"/>
      <c r="BH40" s="180"/>
      <c r="BI40" s="180"/>
      <c r="BJ40" s="181"/>
    </row>
    <row r="41" spans="2:62" ht="20.25" customHeight="1" x14ac:dyDescent="0.4">
      <c r="B41" s="189"/>
      <c r="C41" s="224"/>
      <c r="D41" s="225"/>
      <c r="E41" s="129"/>
      <c r="F41" s="130">
        <f>C40</f>
        <v>0</v>
      </c>
      <c r="G41" s="129"/>
      <c r="H41" s="130">
        <f>I40</f>
        <v>0</v>
      </c>
      <c r="I41" s="226"/>
      <c r="J41" s="227"/>
      <c r="K41" s="228"/>
      <c r="L41" s="229"/>
      <c r="M41" s="229"/>
      <c r="N41" s="225"/>
      <c r="O41" s="172"/>
      <c r="P41" s="173"/>
      <c r="Q41" s="173"/>
      <c r="R41" s="173"/>
      <c r="S41" s="174"/>
      <c r="T41" s="160" t="s">
        <v>125</v>
      </c>
      <c r="U41" s="114"/>
      <c r="V41" s="161"/>
      <c r="W41" s="139" t="str">
        <f>IF(W40="","",VLOOKUP(W40,シフト記号表!$C$6:$L$47,10,FALSE))</f>
        <v/>
      </c>
      <c r="X41" s="140" t="str">
        <f>IF(X40="","",VLOOKUP(X40,シフト記号表!$C$6:$L$47,10,FALSE))</f>
        <v/>
      </c>
      <c r="Y41" s="140" t="str">
        <f>IF(Y40="","",VLOOKUP(Y40,シフト記号表!$C$6:$L$47,10,FALSE))</f>
        <v/>
      </c>
      <c r="Z41" s="140" t="str">
        <f>IF(Z40="","",VLOOKUP(Z40,シフト記号表!$C$6:$L$47,10,FALSE))</f>
        <v/>
      </c>
      <c r="AA41" s="140" t="str">
        <f>IF(AA40="","",VLOOKUP(AA40,シフト記号表!$C$6:$L$47,10,FALSE))</f>
        <v/>
      </c>
      <c r="AB41" s="140" t="str">
        <f>IF(AB40="","",VLOOKUP(AB40,シフト記号表!$C$6:$L$47,10,FALSE))</f>
        <v/>
      </c>
      <c r="AC41" s="141" t="str">
        <f>IF(AC40="","",VLOOKUP(AC40,シフト記号表!$C$6:$L$47,10,FALSE))</f>
        <v/>
      </c>
      <c r="AD41" s="139" t="str">
        <f>IF(AD40="","",VLOOKUP(AD40,シフト記号表!$C$6:$L$47,10,FALSE))</f>
        <v/>
      </c>
      <c r="AE41" s="140" t="str">
        <f>IF(AE40="","",VLOOKUP(AE40,シフト記号表!$C$6:$L$47,10,FALSE))</f>
        <v/>
      </c>
      <c r="AF41" s="140" t="str">
        <f>IF(AF40="","",VLOOKUP(AF40,シフト記号表!$C$6:$L$47,10,FALSE))</f>
        <v/>
      </c>
      <c r="AG41" s="140" t="str">
        <f>IF(AG40="","",VLOOKUP(AG40,シフト記号表!$C$6:$L$47,10,FALSE))</f>
        <v/>
      </c>
      <c r="AH41" s="140" t="str">
        <f>IF(AH40="","",VLOOKUP(AH40,シフト記号表!$C$6:$L$47,10,FALSE))</f>
        <v/>
      </c>
      <c r="AI41" s="140" t="str">
        <f>IF(AI40="","",VLOOKUP(AI40,シフト記号表!$C$6:$L$47,10,FALSE))</f>
        <v/>
      </c>
      <c r="AJ41" s="141" t="str">
        <f>IF(AJ40="","",VLOOKUP(AJ40,シフト記号表!$C$6:$L$47,10,FALSE))</f>
        <v/>
      </c>
      <c r="AK41" s="139" t="str">
        <f>IF(AK40="","",VLOOKUP(AK40,シフト記号表!$C$6:$L$47,10,FALSE))</f>
        <v/>
      </c>
      <c r="AL41" s="140" t="str">
        <f>IF(AL40="","",VLOOKUP(AL40,シフト記号表!$C$6:$L$47,10,FALSE))</f>
        <v/>
      </c>
      <c r="AM41" s="140" t="str">
        <f>IF(AM40="","",VLOOKUP(AM40,シフト記号表!$C$6:$L$47,10,FALSE))</f>
        <v/>
      </c>
      <c r="AN41" s="140" t="str">
        <f>IF(AN40="","",VLOOKUP(AN40,シフト記号表!$C$6:$L$47,10,FALSE))</f>
        <v/>
      </c>
      <c r="AO41" s="140" t="str">
        <f>IF(AO40="","",VLOOKUP(AO40,シフト記号表!$C$6:$L$47,10,FALSE))</f>
        <v/>
      </c>
      <c r="AP41" s="140" t="str">
        <f>IF(AP40="","",VLOOKUP(AP40,シフト記号表!$C$6:$L$47,10,FALSE))</f>
        <v/>
      </c>
      <c r="AQ41" s="141" t="str">
        <f>IF(AQ40="","",VLOOKUP(AQ40,シフト記号表!$C$6:$L$47,10,FALSE))</f>
        <v/>
      </c>
      <c r="AR41" s="139" t="str">
        <f>IF(AR40="","",VLOOKUP(AR40,シフト記号表!$C$6:$L$47,10,FALSE))</f>
        <v/>
      </c>
      <c r="AS41" s="140" t="str">
        <f>IF(AS40="","",VLOOKUP(AS40,シフト記号表!$C$6:$L$47,10,FALSE))</f>
        <v/>
      </c>
      <c r="AT41" s="140" t="str">
        <f>IF(AT40="","",VLOOKUP(AT40,シフト記号表!$C$6:$L$47,10,FALSE))</f>
        <v/>
      </c>
      <c r="AU41" s="140" t="str">
        <f>IF(AU40="","",VLOOKUP(AU40,シフト記号表!$C$6:$L$47,10,FALSE))</f>
        <v/>
      </c>
      <c r="AV41" s="140" t="str">
        <f>IF(AV40="","",VLOOKUP(AV40,シフト記号表!$C$6:$L$47,10,FALSE))</f>
        <v/>
      </c>
      <c r="AW41" s="140" t="str">
        <f>IF(AW40="","",VLOOKUP(AW40,シフト記号表!$C$6:$L$47,10,FALSE))</f>
        <v/>
      </c>
      <c r="AX41" s="141" t="str">
        <f>IF(AX40="","",VLOOKUP(AX40,シフト記号表!$C$6:$L$47,10,FALSE))</f>
        <v/>
      </c>
      <c r="AY41" s="139" t="str">
        <f>IF(AY40="","",VLOOKUP(AY40,シフト記号表!$C$6:$L$47,10,FALSE))</f>
        <v/>
      </c>
      <c r="AZ41" s="140" t="str">
        <f>IF(AZ40="","",VLOOKUP(AZ40,シフト記号表!$C$6:$L$47,10,FALSE))</f>
        <v/>
      </c>
      <c r="BA41" s="140" t="str">
        <f>IF(BA40="","",VLOOKUP(BA40,シフト記号表!$C$6:$L$47,10,FALSE))</f>
        <v/>
      </c>
      <c r="BB41" s="221">
        <f>IF($BE$4="４週",SUM(W41:AX41),IF($BE$4="暦月",SUM(W41:BA41),""))</f>
        <v>0</v>
      </c>
      <c r="BC41" s="222"/>
      <c r="BD41" s="223">
        <f>IF($BE$4="４週",BB41/4,IF($BE$4="暦月",(BB41/($BE$9/7)),""))</f>
        <v>0</v>
      </c>
      <c r="BE41" s="222"/>
      <c r="BF41" s="218"/>
      <c r="BG41" s="219"/>
      <c r="BH41" s="219"/>
      <c r="BI41" s="219"/>
      <c r="BJ41" s="220"/>
    </row>
    <row r="42" spans="2:62" ht="20.25" customHeight="1" x14ac:dyDescent="0.4">
      <c r="B42" s="188">
        <f>B40+1</f>
        <v>14</v>
      </c>
      <c r="C42" s="190"/>
      <c r="D42" s="191"/>
      <c r="E42" s="129"/>
      <c r="F42" s="130"/>
      <c r="G42" s="129"/>
      <c r="H42" s="130"/>
      <c r="I42" s="194"/>
      <c r="J42" s="195"/>
      <c r="K42" s="198"/>
      <c r="L42" s="199"/>
      <c r="M42" s="199"/>
      <c r="N42" s="191"/>
      <c r="O42" s="172"/>
      <c r="P42" s="173"/>
      <c r="Q42" s="173"/>
      <c r="R42" s="173"/>
      <c r="S42" s="174"/>
      <c r="T42" s="159" t="s">
        <v>18</v>
      </c>
      <c r="U42" s="112"/>
      <c r="V42" s="113"/>
      <c r="W42" s="99"/>
      <c r="X42" s="100"/>
      <c r="Y42" s="100"/>
      <c r="Z42" s="100"/>
      <c r="AA42" s="100"/>
      <c r="AB42" s="100"/>
      <c r="AC42" s="101"/>
      <c r="AD42" s="99"/>
      <c r="AE42" s="100"/>
      <c r="AF42" s="100"/>
      <c r="AG42" s="100"/>
      <c r="AH42" s="100"/>
      <c r="AI42" s="100"/>
      <c r="AJ42" s="101"/>
      <c r="AK42" s="99"/>
      <c r="AL42" s="100"/>
      <c r="AM42" s="100"/>
      <c r="AN42" s="100"/>
      <c r="AO42" s="100"/>
      <c r="AP42" s="100"/>
      <c r="AQ42" s="101"/>
      <c r="AR42" s="99"/>
      <c r="AS42" s="100"/>
      <c r="AT42" s="100"/>
      <c r="AU42" s="100"/>
      <c r="AV42" s="100"/>
      <c r="AW42" s="100"/>
      <c r="AX42" s="101"/>
      <c r="AY42" s="99"/>
      <c r="AZ42" s="100"/>
      <c r="BA42" s="102"/>
      <c r="BB42" s="175"/>
      <c r="BC42" s="176"/>
      <c r="BD42" s="177"/>
      <c r="BE42" s="178"/>
      <c r="BF42" s="179"/>
      <c r="BG42" s="180"/>
      <c r="BH42" s="180"/>
      <c r="BI42" s="180"/>
      <c r="BJ42" s="181"/>
    </row>
    <row r="43" spans="2:62" ht="20.25" customHeight="1" x14ac:dyDescent="0.4">
      <c r="B43" s="189"/>
      <c r="C43" s="224"/>
      <c r="D43" s="225"/>
      <c r="E43" s="129"/>
      <c r="F43" s="130">
        <f>C42</f>
        <v>0</v>
      </c>
      <c r="G43" s="129"/>
      <c r="H43" s="130">
        <f>I42</f>
        <v>0</v>
      </c>
      <c r="I43" s="226"/>
      <c r="J43" s="227"/>
      <c r="K43" s="228"/>
      <c r="L43" s="229"/>
      <c r="M43" s="229"/>
      <c r="N43" s="225"/>
      <c r="O43" s="172"/>
      <c r="P43" s="173"/>
      <c r="Q43" s="173"/>
      <c r="R43" s="173"/>
      <c r="S43" s="174"/>
      <c r="T43" s="160" t="s">
        <v>125</v>
      </c>
      <c r="U43" s="114"/>
      <c r="V43" s="161"/>
      <c r="W43" s="139" t="str">
        <f>IF(W42="","",VLOOKUP(W42,シフト記号表!$C$6:$L$47,10,FALSE))</f>
        <v/>
      </c>
      <c r="X43" s="140" t="str">
        <f>IF(X42="","",VLOOKUP(X42,シフト記号表!$C$6:$L$47,10,FALSE))</f>
        <v/>
      </c>
      <c r="Y43" s="140" t="str">
        <f>IF(Y42="","",VLOOKUP(Y42,シフト記号表!$C$6:$L$47,10,FALSE))</f>
        <v/>
      </c>
      <c r="Z43" s="140" t="str">
        <f>IF(Z42="","",VLOOKUP(Z42,シフト記号表!$C$6:$L$47,10,FALSE))</f>
        <v/>
      </c>
      <c r="AA43" s="140" t="str">
        <f>IF(AA42="","",VLOOKUP(AA42,シフト記号表!$C$6:$L$47,10,FALSE))</f>
        <v/>
      </c>
      <c r="AB43" s="140" t="str">
        <f>IF(AB42="","",VLOOKUP(AB42,シフト記号表!$C$6:$L$47,10,FALSE))</f>
        <v/>
      </c>
      <c r="AC43" s="141" t="str">
        <f>IF(AC42="","",VLOOKUP(AC42,シフト記号表!$C$6:$L$47,10,FALSE))</f>
        <v/>
      </c>
      <c r="AD43" s="139" t="str">
        <f>IF(AD42="","",VLOOKUP(AD42,シフト記号表!$C$6:$L$47,10,FALSE))</f>
        <v/>
      </c>
      <c r="AE43" s="140" t="str">
        <f>IF(AE42="","",VLOOKUP(AE42,シフト記号表!$C$6:$L$47,10,FALSE))</f>
        <v/>
      </c>
      <c r="AF43" s="140" t="str">
        <f>IF(AF42="","",VLOOKUP(AF42,シフト記号表!$C$6:$L$47,10,FALSE))</f>
        <v/>
      </c>
      <c r="AG43" s="140" t="str">
        <f>IF(AG42="","",VLOOKUP(AG42,シフト記号表!$C$6:$L$47,10,FALSE))</f>
        <v/>
      </c>
      <c r="AH43" s="140" t="str">
        <f>IF(AH42="","",VLOOKUP(AH42,シフト記号表!$C$6:$L$47,10,FALSE))</f>
        <v/>
      </c>
      <c r="AI43" s="140" t="str">
        <f>IF(AI42="","",VLOOKUP(AI42,シフト記号表!$C$6:$L$47,10,FALSE))</f>
        <v/>
      </c>
      <c r="AJ43" s="141" t="str">
        <f>IF(AJ42="","",VLOOKUP(AJ42,シフト記号表!$C$6:$L$47,10,FALSE))</f>
        <v/>
      </c>
      <c r="AK43" s="139" t="str">
        <f>IF(AK42="","",VLOOKUP(AK42,シフト記号表!$C$6:$L$47,10,FALSE))</f>
        <v/>
      </c>
      <c r="AL43" s="140" t="str">
        <f>IF(AL42="","",VLOOKUP(AL42,シフト記号表!$C$6:$L$47,10,FALSE))</f>
        <v/>
      </c>
      <c r="AM43" s="140" t="str">
        <f>IF(AM42="","",VLOOKUP(AM42,シフト記号表!$C$6:$L$47,10,FALSE))</f>
        <v/>
      </c>
      <c r="AN43" s="140" t="str">
        <f>IF(AN42="","",VLOOKUP(AN42,シフト記号表!$C$6:$L$47,10,FALSE))</f>
        <v/>
      </c>
      <c r="AO43" s="140" t="str">
        <f>IF(AO42="","",VLOOKUP(AO42,シフト記号表!$C$6:$L$47,10,FALSE))</f>
        <v/>
      </c>
      <c r="AP43" s="140" t="str">
        <f>IF(AP42="","",VLOOKUP(AP42,シフト記号表!$C$6:$L$47,10,FALSE))</f>
        <v/>
      </c>
      <c r="AQ43" s="141" t="str">
        <f>IF(AQ42="","",VLOOKUP(AQ42,シフト記号表!$C$6:$L$47,10,FALSE))</f>
        <v/>
      </c>
      <c r="AR43" s="139" t="str">
        <f>IF(AR42="","",VLOOKUP(AR42,シフト記号表!$C$6:$L$47,10,FALSE))</f>
        <v/>
      </c>
      <c r="AS43" s="140" t="str">
        <f>IF(AS42="","",VLOOKUP(AS42,シフト記号表!$C$6:$L$47,10,FALSE))</f>
        <v/>
      </c>
      <c r="AT43" s="140" t="str">
        <f>IF(AT42="","",VLOOKUP(AT42,シフト記号表!$C$6:$L$47,10,FALSE))</f>
        <v/>
      </c>
      <c r="AU43" s="140" t="str">
        <f>IF(AU42="","",VLOOKUP(AU42,シフト記号表!$C$6:$L$47,10,FALSE))</f>
        <v/>
      </c>
      <c r="AV43" s="140" t="str">
        <f>IF(AV42="","",VLOOKUP(AV42,シフト記号表!$C$6:$L$47,10,FALSE))</f>
        <v/>
      </c>
      <c r="AW43" s="140" t="str">
        <f>IF(AW42="","",VLOOKUP(AW42,シフト記号表!$C$6:$L$47,10,FALSE))</f>
        <v/>
      </c>
      <c r="AX43" s="141" t="str">
        <f>IF(AX42="","",VLOOKUP(AX42,シフト記号表!$C$6:$L$47,10,FALSE))</f>
        <v/>
      </c>
      <c r="AY43" s="139" t="str">
        <f>IF(AY42="","",VLOOKUP(AY42,シフト記号表!$C$6:$L$47,10,FALSE))</f>
        <v/>
      </c>
      <c r="AZ43" s="140" t="str">
        <f>IF(AZ42="","",VLOOKUP(AZ42,シフト記号表!$C$6:$L$47,10,FALSE))</f>
        <v/>
      </c>
      <c r="BA43" s="140" t="str">
        <f>IF(BA42="","",VLOOKUP(BA42,シフト記号表!$C$6:$L$47,10,FALSE))</f>
        <v/>
      </c>
      <c r="BB43" s="221">
        <f>IF($BE$4="４週",SUM(W43:AX43),IF($BE$4="暦月",SUM(W43:BA43),""))</f>
        <v>0</v>
      </c>
      <c r="BC43" s="222"/>
      <c r="BD43" s="223">
        <f>IF($BE$4="４週",BB43/4,IF($BE$4="暦月",(BB43/($BE$9/7)),""))</f>
        <v>0</v>
      </c>
      <c r="BE43" s="222"/>
      <c r="BF43" s="218"/>
      <c r="BG43" s="219"/>
      <c r="BH43" s="219"/>
      <c r="BI43" s="219"/>
      <c r="BJ43" s="220"/>
    </row>
    <row r="44" spans="2:62" ht="20.25" customHeight="1" x14ac:dyDescent="0.4">
      <c r="B44" s="188">
        <f>B42+1</f>
        <v>15</v>
      </c>
      <c r="C44" s="190"/>
      <c r="D44" s="191"/>
      <c r="E44" s="129"/>
      <c r="F44" s="130"/>
      <c r="G44" s="129"/>
      <c r="H44" s="130"/>
      <c r="I44" s="194"/>
      <c r="J44" s="195"/>
      <c r="K44" s="198"/>
      <c r="L44" s="199"/>
      <c r="M44" s="199"/>
      <c r="N44" s="191"/>
      <c r="O44" s="172"/>
      <c r="P44" s="173"/>
      <c r="Q44" s="173"/>
      <c r="R44" s="173"/>
      <c r="S44" s="174"/>
      <c r="T44" s="159" t="s">
        <v>18</v>
      </c>
      <c r="U44" s="112"/>
      <c r="V44" s="113"/>
      <c r="W44" s="99"/>
      <c r="X44" s="100"/>
      <c r="Y44" s="100"/>
      <c r="Z44" s="100"/>
      <c r="AA44" s="100"/>
      <c r="AB44" s="100"/>
      <c r="AC44" s="101"/>
      <c r="AD44" s="99"/>
      <c r="AE44" s="100"/>
      <c r="AF44" s="100"/>
      <c r="AG44" s="100"/>
      <c r="AH44" s="100"/>
      <c r="AI44" s="100"/>
      <c r="AJ44" s="101"/>
      <c r="AK44" s="99"/>
      <c r="AL44" s="100"/>
      <c r="AM44" s="100"/>
      <c r="AN44" s="100"/>
      <c r="AO44" s="100"/>
      <c r="AP44" s="100"/>
      <c r="AQ44" s="101"/>
      <c r="AR44" s="99"/>
      <c r="AS44" s="100"/>
      <c r="AT44" s="100"/>
      <c r="AU44" s="100"/>
      <c r="AV44" s="100"/>
      <c r="AW44" s="100"/>
      <c r="AX44" s="101"/>
      <c r="AY44" s="99"/>
      <c r="AZ44" s="100"/>
      <c r="BA44" s="102"/>
      <c r="BB44" s="175"/>
      <c r="BC44" s="176"/>
      <c r="BD44" s="177"/>
      <c r="BE44" s="178"/>
      <c r="BF44" s="179"/>
      <c r="BG44" s="180"/>
      <c r="BH44" s="180"/>
      <c r="BI44" s="180"/>
      <c r="BJ44" s="181"/>
    </row>
    <row r="45" spans="2:62" ht="20.25" customHeight="1" x14ac:dyDescent="0.4">
      <c r="B45" s="189"/>
      <c r="C45" s="224"/>
      <c r="D45" s="225"/>
      <c r="E45" s="129"/>
      <c r="F45" s="130">
        <f>C44</f>
        <v>0</v>
      </c>
      <c r="G45" s="129"/>
      <c r="H45" s="130">
        <f>I44</f>
        <v>0</v>
      </c>
      <c r="I45" s="226"/>
      <c r="J45" s="227"/>
      <c r="K45" s="228"/>
      <c r="L45" s="229"/>
      <c r="M45" s="229"/>
      <c r="N45" s="225"/>
      <c r="O45" s="172"/>
      <c r="P45" s="173"/>
      <c r="Q45" s="173"/>
      <c r="R45" s="173"/>
      <c r="S45" s="174"/>
      <c r="T45" s="160" t="s">
        <v>125</v>
      </c>
      <c r="U45" s="114"/>
      <c r="V45" s="161"/>
      <c r="W45" s="139" t="str">
        <f>IF(W44="","",VLOOKUP(W44,シフト記号表!$C$6:$L$47,10,FALSE))</f>
        <v/>
      </c>
      <c r="X45" s="140" t="str">
        <f>IF(X44="","",VLOOKUP(X44,シフト記号表!$C$6:$L$47,10,FALSE))</f>
        <v/>
      </c>
      <c r="Y45" s="140" t="str">
        <f>IF(Y44="","",VLOOKUP(Y44,シフト記号表!$C$6:$L$47,10,FALSE))</f>
        <v/>
      </c>
      <c r="Z45" s="140" t="str">
        <f>IF(Z44="","",VLOOKUP(Z44,シフト記号表!$C$6:$L$47,10,FALSE))</f>
        <v/>
      </c>
      <c r="AA45" s="140" t="str">
        <f>IF(AA44="","",VLOOKUP(AA44,シフト記号表!$C$6:$L$47,10,FALSE))</f>
        <v/>
      </c>
      <c r="AB45" s="140" t="str">
        <f>IF(AB44="","",VLOOKUP(AB44,シフト記号表!$C$6:$L$47,10,FALSE))</f>
        <v/>
      </c>
      <c r="AC45" s="141" t="str">
        <f>IF(AC44="","",VLOOKUP(AC44,シフト記号表!$C$6:$L$47,10,FALSE))</f>
        <v/>
      </c>
      <c r="AD45" s="139" t="str">
        <f>IF(AD44="","",VLOOKUP(AD44,シフト記号表!$C$6:$L$47,10,FALSE))</f>
        <v/>
      </c>
      <c r="AE45" s="140" t="str">
        <f>IF(AE44="","",VLOOKUP(AE44,シフト記号表!$C$6:$L$47,10,FALSE))</f>
        <v/>
      </c>
      <c r="AF45" s="140" t="str">
        <f>IF(AF44="","",VLOOKUP(AF44,シフト記号表!$C$6:$L$47,10,FALSE))</f>
        <v/>
      </c>
      <c r="AG45" s="140" t="str">
        <f>IF(AG44="","",VLOOKUP(AG44,シフト記号表!$C$6:$L$47,10,FALSE))</f>
        <v/>
      </c>
      <c r="AH45" s="140" t="str">
        <f>IF(AH44="","",VLOOKUP(AH44,シフト記号表!$C$6:$L$47,10,FALSE))</f>
        <v/>
      </c>
      <c r="AI45" s="140" t="str">
        <f>IF(AI44="","",VLOOKUP(AI44,シフト記号表!$C$6:$L$47,10,FALSE))</f>
        <v/>
      </c>
      <c r="AJ45" s="141" t="str">
        <f>IF(AJ44="","",VLOOKUP(AJ44,シフト記号表!$C$6:$L$47,10,FALSE))</f>
        <v/>
      </c>
      <c r="AK45" s="139" t="str">
        <f>IF(AK44="","",VLOOKUP(AK44,シフト記号表!$C$6:$L$47,10,FALSE))</f>
        <v/>
      </c>
      <c r="AL45" s="140" t="str">
        <f>IF(AL44="","",VLOOKUP(AL44,シフト記号表!$C$6:$L$47,10,FALSE))</f>
        <v/>
      </c>
      <c r="AM45" s="140" t="str">
        <f>IF(AM44="","",VLOOKUP(AM44,シフト記号表!$C$6:$L$47,10,FALSE))</f>
        <v/>
      </c>
      <c r="AN45" s="140" t="str">
        <f>IF(AN44="","",VLOOKUP(AN44,シフト記号表!$C$6:$L$47,10,FALSE))</f>
        <v/>
      </c>
      <c r="AO45" s="140" t="str">
        <f>IF(AO44="","",VLOOKUP(AO44,シフト記号表!$C$6:$L$47,10,FALSE))</f>
        <v/>
      </c>
      <c r="AP45" s="140" t="str">
        <f>IF(AP44="","",VLOOKUP(AP44,シフト記号表!$C$6:$L$47,10,FALSE))</f>
        <v/>
      </c>
      <c r="AQ45" s="141" t="str">
        <f>IF(AQ44="","",VLOOKUP(AQ44,シフト記号表!$C$6:$L$47,10,FALSE))</f>
        <v/>
      </c>
      <c r="AR45" s="139" t="str">
        <f>IF(AR44="","",VLOOKUP(AR44,シフト記号表!$C$6:$L$47,10,FALSE))</f>
        <v/>
      </c>
      <c r="AS45" s="140" t="str">
        <f>IF(AS44="","",VLOOKUP(AS44,シフト記号表!$C$6:$L$47,10,FALSE))</f>
        <v/>
      </c>
      <c r="AT45" s="140" t="str">
        <f>IF(AT44="","",VLOOKUP(AT44,シフト記号表!$C$6:$L$47,10,FALSE))</f>
        <v/>
      </c>
      <c r="AU45" s="140" t="str">
        <f>IF(AU44="","",VLOOKUP(AU44,シフト記号表!$C$6:$L$47,10,FALSE))</f>
        <v/>
      </c>
      <c r="AV45" s="140" t="str">
        <f>IF(AV44="","",VLOOKUP(AV44,シフト記号表!$C$6:$L$47,10,FALSE))</f>
        <v/>
      </c>
      <c r="AW45" s="140" t="str">
        <f>IF(AW44="","",VLOOKUP(AW44,シフト記号表!$C$6:$L$47,10,FALSE))</f>
        <v/>
      </c>
      <c r="AX45" s="141" t="str">
        <f>IF(AX44="","",VLOOKUP(AX44,シフト記号表!$C$6:$L$47,10,FALSE))</f>
        <v/>
      </c>
      <c r="AY45" s="139" t="str">
        <f>IF(AY44="","",VLOOKUP(AY44,シフト記号表!$C$6:$L$47,10,FALSE))</f>
        <v/>
      </c>
      <c r="AZ45" s="140" t="str">
        <f>IF(AZ44="","",VLOOKUP(AZ44,シフト記号表!$C$6:$L$47,10,FALSE))</f>
        <v/>
      </c>
      <c r="BA45" s="140" t="str">
        <f>IF(BA44="","",VLOOKUP(BA44,シフト記号表!$C$6:$L$47,10,FALSE))</f>
        <v/>
      </c>
      <c r="BB45" s="221">
        <f>IF($BE$4="４週",SUM(W45:AX45),IF($BE$4="暦月",SUM(W45:BA45),""))</f>
        <v>0</v>
      </c>
      <c r="BC45" s="222"/>
      <c r="BD45" s="223">
        <f>IF($BE$4="４週",BB45/4,IF($BE$4="暦月",(BB45/($BE$9/7)),""))</f>
        <v>0</v>
      </c>
      <c r="BE45" s="222"/>
      <c r="BF45" s="218"/>
      <c r="BG45" s="219"/>
      <c r="BH45" s="219"/>
      <c r="BI45" s="219"/>
      <c r="BJ45" s="220"/>
    </row>
    <row r="46" spans="2:62" ht="20.25" customHeight="1" x14ac:dyDescent="0.4">
      <c r="B46" s="188">
        <f>B44+1</f>
        <v>16</v>
      </c>
      <c r="C46" s="190"/>
      <c r="D46" s="191"/>
      <c r="E46" s="129"/>
      <c r="F46" s="130"/>
      <c r="G46" s="129"/>
      <c r="H46" s="130"/>
      <c r="I46" s="194"/>
      <c r="J46" s="195"/>
      <c r="K46" s="198"/>
      <c r="L46" s="199"/>
      <c r="M46" s="199"/>
      <c r="N46" s="191"/>
      <c r="O46" s="172"/>
      <c r="P46" s="173"/>
      <c r="Q46" s="173"/>
      <c r="R46" s="173"/>
      <c r="S46" s="174"/>
      <c r="T46" s="159" t="s">
        <v>18</v>
      </c>
      <c r="U46" s="112"/>
      <c r="V46" s="113"/>
      <c r="W46" s="99"/>
      <c r="X46" s="100"/>
      <c r="Y46" s="100"/>
      <c r="Z46" s="100"/>
      <c r="AA46" s="100"/>
      <c r="AB46" s="100"/>
      <c r="AC46" s="101"/>
      <c r="AD46" s="99"/>
      <c r="AE46" s="100"/>
      <c r="AF46" s="100"/>
      <c r="AG46" s="100"/>
      <c r="AH46" s="100"/>
      <c r="AI46" s="100"/>
      <c r="AJ46" s="101"/>
      <c r="AK46" s="99"/>
      <c r="AL46" s="100"/>
      <c r="AM46" s="100"/>
      <c r="AN46" s="100"/>
      <c r="AO46" s="100"/>
      <c r="AP46" s="100"/>
      <c r="AQ46" s="101"/>
      <c r="AR46" s="99"/>
      <c r="AS46" s="100"/>
      <c r="AT46" s="100"/>
      <c r="AU46" s="100"/>
      <c r="AV46" s="100"/>
      <c r="AW46" s="100"/>
      <c r="AX46" s="101"/>
      <c r="AY46" s="99"/>
      <c r="AZ46" s="100"/>
      <c r="BA46" s="102"/>
      <c r="BB46" s="175"/>
      <c r="BC46" s="176"/>
      <c r="BD46" s="177"/>
      <c r="BE46" s="178"/>
      <c r="BF46" s="179"/>
      <c r="BG46" s="180"/>
      <c r="BH46" s="180"/>
      <c r="BI46" s="180"/>
      <c r="BJ46" s="181"/>
    </row>
    <row r="47" spans="2:62" ht="20.25" customHeight="1" x14ac:dyDescent="0.4">
      <c r="B47" s="189"/>
      <c r="C47" s="224"/>
      <c r="D47" s="225"/>
      <c r="E47" s="129"/>
      <c r="F47" s="130">
        <f>C46</f>
        <v>0</v>
      </c>
      <c r="G47" s="129"/>
      <c r="H47" s="130">
        <f>I46</f>
        <v>0</v>
      </c>
      <c r="I47" s="226"/>
      <c r="J47" s="227"/>
      <c r="K47" s="228"/>
      <c r="L47" s="229"/>
      <c r="M47" s="229"/>
      <c r="N47" s="225"/>
      <c r="O47" s="172"/>
      <c r="P47" s="173"/>
      <c r="Q47" s="173"/>
      <c r="R47" s="173"/>
      <c r="S47" s="174"/>
      <c r="T47" s="160" t="s">
        <v>125</v>
      </c>
      <c r="U47" s="114"/>
      <c r="V47" s="161"/>
      <c r="W47" s="139" t="str">
        <f>IF(W46="","",VLOOKUP(W46,シフト記号表!$C$6:$L$47,10,FALSE))</f>
        <v/>
      </c>
      <c r="X47" s="140" t="str">
        <f>IF(X46="","",VLOOKUP(X46,シフト記号表!$C$6:$L$47,10,FALSE))</f>
        <v/>
      </c>
      <c r="Y47" s="140" t="str">
        <f>IF(Y46="","",VLOOKUP(Y46,シフト記号表!$C$6:$L$47,10,FALSE))</f>
        <v/>
      </c>
      <c r="Z47" s="140" t="str">
        <f>IF(Z46="","",VLOOKUP(Z46,シフト記号表!$C$6:$L$47,10,FALSE))</f>
        <v/>
      </c>
      <c r="AA47" s="140" t="str">
        <f>IF(AA46="","",VLOOKUP(AA46,シフト記号表!$C$6:$L$47,10,FALSE))</f>
        <v/>
      </c>
      <c r="AB47" s="140" t="str">
        <f>IF(AB46="","",VLOOKUP(AB46,シフト記号表!$C$6:$L$47,10,FALSE))</f>
        <v/>
      </c>
      <c r="AC47" s="141" t="str">
        <f>IF(AC46="","",VLOOKUP(AC46,シフト記号表!$C$6:$L$47,10,FALSE))</f>
        <v/>
      </c>
      <c r="AD47" s="139" t="str">
        <f>IF(AD46="","",VLOOKUP(AD46,シフト記号表!$C$6:$L$47,10,FALSE))</f>
        <v/>
      </c>
      <c r="AE47" s="140" t="str">
        <f>IF(AE46="","",VLOOKUP(AE46,シフト記号表!$C$6:$L$47,10,FALSE))</f>
        <v/>
      </c>
      <c r="AF47" s="140" t="str">
        <f>IF(AF46="","",VLOOKUP(AF46,シフト記号表!$C$6:$L$47,10,FALSE))</f>
        <v/>
      </c>
      <c r="AG47" s="140" t="str">
        <f>IF(AG46="","",VLOOKUP(AG46,シフト記号表!$C$6:$L$47,10,FALSE))</f>
        <v/>
      </c>
      <c r="AH47" s="140" t="str">
        <f>IF(AH46="","",VLOOKUP(AH46,シフト記号表!$C$6:$L$47,10,FALSE))</f>
        <v/>
      </c>
      <c r="AI47" s="140" t="str">
        <f>IF(AI46="","",VLOOKUP(AI46,シフト記号表!$C$6:$L$47,10,FALSE))</f>
        <v/>
      </c>
      <c r="AJ47" s="141" t="str">
        <f>IF(AJ46="","",VLOOKUP(AJ46,シフト記号表!$C$6:$L$47,10,FALSE))</f>
        <v/>
      </c>
      <c r="AK47" s="139" t="str">
        <f>IF(AK46="","",VLOOKUP(AK46,シフト記号表!$C$6:$L$47,10,FALSE))</f>
        <v/>
      </c>
      <c r="AL47" s="140" t="str">
        <f>IF(AL46="","",VLOOKUP(AL46,シフト記号表!$C$6:$L$47,10,FALSE))</f>
        <v/>
      </c>
      <c r="AM47" s="140" t="str">
        <f>IF(AM46="","",VLOOKUP(AM46,シフト記号表!$C$6:$L$47,10,FALSE))</f>
        <v/>
      </c>
      <c r="AN47" s="140" t="str">
        <f>IF(AN46="","",VLOOKUP(AN46,シフト記号表!$C$6:$L$47,10,FALSE))</f>
        <v/>
      </c>
      <c r="AO47" s="140" t="str">
        <f>IF(AO46="","",VLOOKUP(AO46,シフト記号表!$C$6:$L$47,10,FALSE))</f>
        <v/>
      </c>
      <c r="AP47" s="140" t="str">
        <f>IF(AP46="","",VLOOKUP(AP46,シフト記号表!$C$6:$L$47,10,FALSE))</f>
        <v/>
      </c>
      <c r="AQ47" s="141" t="str">
        <f>IF(AQ46="","",VLOOKUP(AQ46,シフト記号表!$C$6:$L$47,10,FALSE))</f>
        <v/>
      </c>
      <c r="AR47" s="139" t="str">
        <f>IF(AR46="","",VLOOKUP(AR46,シフト記号表!$C$6:$L$47,10,FALSE))</f>
        <v/>
      </c>
      <c r="AS47" s="140" t="str">
        <f>IF(AS46="","",VLOOKUP(AS46,シフト記号表!$C$6:$L$47,10,FALSE))</f>
        <v/>
      </c>
      <c r="AT47" s="140" t="str">
        <f>IF(AT46="","",VLOOKUP(AT46,シフト記号表!$C$6:$L$47,10,FALSE))</f>
        <v/>
      </c>
      <c r="AU47" s="140" t="str">
        <f>IF(AU46="","",VLOOKUP(AU46,シフト記号表!$C$6:$L$47,10,FALSE))</f>
        <v/>
      </c>
      <c r="AV47" s="140" t="str">
        <f>IF(AV46="","",VLOOKUP(AV46,シフト記号表!$C$6:$L$47,10,FALSE))</f>
        <v/>
      </c>
      <c r="AW47" s="140" t="str">
        <f>IF(AW46="","",VLOOKUP(AW46,シフト記号表!$C$6:$L$47,10,FALSE))</f>
        <v/>
      </c>
      <c r="AX47" s="141" t="str">
        <f>IF(AX46="","",VLOOKUP(AX46,シフト記号表!$C$6:$L$47,10,FALSE))</f>
        <v/>
      </c>
      <c r="AY47" s="139" t="str">
        <f>IF(AY46="","",VLOOKUP(AY46,シフト記号表!$C$6:$L$47,10,FALSE))</f>
        <v/>
      </c>
      <c r="AZ47" s="140" t="str">
        <f>IF(AZ46="","",VLOOKUP(AZ46,シフト記号表!$C$6:$L$47,10,FALSE))</f>
        <v/>
      </c>
      <c r="BA47" s="140" t="str">
        <f>IF(BA46="","",VLOOKUP(BA46,シフト記号表!$C$6:$L$47,10,FALSE))</f>
        <v/>
      </c>
      <c r="BB47" s="221">
        <f>IF($BE$4="４週",SUM(W47:AX47),IF($BE$4="暦月",SUM(W47:BA47),""))</f>
        <v>0</v>
      </c>
      <c r="BC47" s="222"/>
      <c r="BD47" s="223">
        <f>IF($BE$4="４週",BB47/4,IF($BE$4="暦月",(BB47/($BE$9/7)),""))</f>
        <v>0</v>
      </c>
      <c r="BE47" s="222"/>
      <c r="BF47" s="218"/>
      <c r="BG47" s="219"/>
      <c r="BH47" s="219"/>
      <c r="BI47" s="219"/>
      <c r="BJ47" s="220"/>
    </row>
    <row r="48" spans="2:62" ht="20.25" customHeight="1" x14ac:dyDescent="0.4">
      <c r="B48" s="188">
        <f>B46+1</f>
        <v>17</v>
      </c>
      <c r="C48" s="190"/>
      <c r="D48" s="191"/>
      <c r="E48" s="129"/>
      <c r="F48" s="130"/>
      <c r="G48" s="129"/>
      <c r="H48" s="130"/>
      <c r="I48" s="194"/>
      <c r="J48" s="195"/>
      <c r="K48" s="198"/>
      <c r="L48" s="199"/>
      <c r="M48" s="199"/>
      <c r="N48" s="191"/>
      <c r="O48" s="172"/>
      <c r="P48" s="173"/>
      <c r="Q48" s="173"/>
      <c r="R48" s="173"/>
      <c r="S48" s="174"/>
      <c r="T48" s="159" t="s">
        <v>18</v>
      </c>
      <c r="U48" s="112"/>
      <c r="V48" s="113"/>
      <c r="W48" s="99"/>
      <c r="X48" s="100"/>
      <c r="Y48" s="100"/>
      <c r="Z48" s="100"/>
      <c r="AA48" s="100"/>
      <c r="AB48" s="100"/>
      <c r="AC48" s="101"/>
      <c r="AD48" s="99"/>
      <c r="AE48" s="100"/>
      <c r="AF48" s="100"/>
      <c r="AG48" s="100"/>
      <c r="AH48" s="100"/>
      <c r="AI48" s="100"/>
      <c r="AJ48" s="101"/>
      <c r="AK48" s="99"/>
      <c r="AL48" s="100"/>
      <c r="AM48" s="100"/>
      <c r="AN48" s="100"/>
      <c r="AO48" s="100"/>
      <c r="AP48" s="100"/>
      <c r="AQ48" s="101"/>
      <c r="AR48" s="99"/>
      <c r="AS48" s="100"/>
      <c r="AT48" s="100"/>
      <c r="AU48" s="100"/>
      <c r="AV48" s="100"/>
      <c r="AW48" s="100"/>
      <c r="AX48" s="101"/>
      <c r="AY48" s="99"/>
      <c r="AZ48" s="100"/>
      <c r="BA48" s="102"/>
      <c r="BB48" s="175"/>
      <c r="BC48" s="176"/>
      <c r="BD48" s="177"/>
      <c r="BE48" s="178"/>
      <c r="BF48" s="179"/>
      <c r="BG48" s="180"/>
      <c r="BH48" s="180"/>
      <c r="BI48" s="180"/>
      <c r="BJ48" s="181"/>
    </row>
    <row r="49" spans="2:62" ht="20.25" customHeight="1" x14ac:dyDescent="0.4">
      <c r="B49" s="189"/>
      <c r="C49" s="224"/>
      <c r="D49" s="225"/>
      <c r="E49" s="129"/>
      <c r="F49" s="130">
        <f>C48</f>
        <v>0</v>
      </c>
      <c r="G49" s="129"/>
      <c r="H49" s="130">
        <f>I48</f>
        <v>0</v>
      </c>
      <c r="I49" s="226"/>
      <c r="J49" s="227"/>
      <c r="K49" s="228"/>
      <c r="L49" s="229"/>
      <c r="M49" s="229"/>
      <c r="N49" s="225"/>
      <c r="O49" s="172"/>
      <c r="P49" s="173"/>
      <c r="Q49" s="173"/>
      <c r="R49" s="173"/>
      <c r="S49" s="174"/>
      <c r="T49" s="160" t="s">
        <v>125</v>
      </c>
      <c r="U49" s="114"/>
      <c r="V49" s="161"/>
      <c r="W49" s="139" t="str">
        <f>IF(W48="","",VLOOKUP(W48,シフト記号表!$C$6:$L$47,10,FALSE))</f>
        <v/>
      </c>
      <c r="X49" s="140" t="str">
        <f>IF(X48="","",VLOOKUP(X48,シフト記号表!$C$6:$L$47,10,FALSE))</f>
        <v/>
      </c>
      <c r="Y49" s="140" t="str">
        <f>IF(Y48="","",VLOOKUP(Y48,シフト記号表!$C$6:$L$47,10,FALSE))</f>
        <v/>
      </c>
      <c r="Z49" s="140" t="str">
        <f>IF(Z48="","",VLOOKUP(Z48,シフト記号表!$C$6:$L$47,10,FALSE))</f>
        <v/>
      </c>
      <c r="AA49" s="140" t="str">
        <f>IF(AA48="","",VLOOKUP(AA48,シフト記号表!$C$6:$L$47,10,FALSE))</f>
        <v/>
      </c>
      <c r="AB49" s="140" t="str">
        <f>IF(AB48="","",VLOOKUP(AB48,シフト記号表!$C$6:$L$47,10,FALSE))</f>
        <v/>
      </c>
      <c r="AC49" s="141" t="str">
        <f>IF(AC48="","",VLOOKUP(AC48,シフト記号表!$C$6:$L$47,10,FALSE))</f>
        <v/>
      </c>
      <c r="AD49" s="139" t="str">
        <f>IF(AD48="","",VLOOKUP(AD48,シフト記号表!$C$6:$L$47,10,FALSE))</f>
        <v/>
      </c>
      <c r="AE49" s="140" t="str">
        <f>IF(AE48="","",VLOOKUP(AE48,シフト記号表!$C$6:$L$47,10,FALSE))</f>
        <v/>
      </c>
      <c r="AF49" s="140" t="str">
        <f>IF(AF48="","",VLOOKUP(AF48,シフト記号表!$C$6:$L$47,10,FALSE))</f>
        <v/>
      </c>
      <c r="AG49" s="140" t="str">
        <f>IF(AG48="","",VLOOKUP(AG48,シフト記号表!$C$6:$L$47,10,FALSE))</f>
        <v/>
      </c>
      <c r="AH49" s="140" t="str">
        <f>IF(AH48="","",VLOOKUP(AH48,シフト記号表!$C$6:$L$47,10,FALSE))</f>
        <v/>
      </c>
      <c r="AI49" s="140" t="str">
        <f>IF(AI48="","",VLOOKUP(AI48,シフト記号表!$C$6:$L$47,10,FALSE))</f>
        <v/>
      </c>
      <c r="AJ49" s="141" t="str">
        <f>IF(AJ48="","",VLOOKUP(AJ48,シフト記号表!$C$6:$L$47,10,FALSE))</f>
        <v/>
      </c>
      <c r="AK49" s="139" t="str">
        <f>IF(AK48="","",VLOOKUP(AK48,シフト記号表!$C$6:$L$47,10,FALSE))</f>
        <v/>
      </c>
      <c r="AL49" s="140" t="str">
        <f>IF(AL48="","",VLOOKUP(AL48,シフト記号表!$C$6:$L$47,10,FALSE))</f>
        <v/>
      </c>
      <c r="AM49" s="140" t="str">
        <f>IF(AM48="","",VLOOKUP(AM48,シフト記号表!$C$6:$L$47,10,FALSE))</f>
        <v/>
      </c>
      <c r="AN49" s="140" t="str">
        <f>IF(AN48="","",VLOOKUP(AN48,シフト記号表!$C$6:$L$47,10,FALSE))</f>
        <v/>
      </c>
      <c r="AO49" s="140" t="str">
        <f>IF(AO48="","",VLOOKUP(AO48,シフト記号表!$C$6:$L$47,10,FALSE))</f>
        <v/>
      </c>
      <c r="AP49" s="140" t="str">
        <f>IF(AP48="","",VLOOKUP(AP48,シフト記号表!$C$6:$L$47,10,FALSE))</f>
        <v/>
      </c>
      <c r="AQ49" s="141" t="str">
        <f>IF(AQ48="","",VLOOKUP(AQ48,シフト記号表!$C$6:$L$47,10,FALSE))</f>
        <v/>
      </c>
      <c r="AR49" s="139" t="str">
        <f>IF(AR48="","",VLOOKUP(AR48,シフト記号表!$C$6:$L$47,10,FALSE))</f>
        <v/>
      </c>
      <c r="AS49" s="140" t="str">
        <f>IF(AS48="","",VLOOKUP(AS48,シフト記号表!$C$6:$L$47,10,FALSE))</f>
        <v/>
      </c>
      <c r="AT49" s="140" t="str">
        <f>IF(AT48="","",VLOOKUP(AT48,シフト記号表!$C$6:$L$47,10,FALSE))</f>
        <v/>
      </c>
      <c r="AU49" s="140" t="str">
        <f>IF(AU48="","",VLOOKUP(AU48,シフト記号表!$C$6:$L$47,10,FALSE))</f>
        <v/>
      </c>
      <c r="AV49" s="140" t="str">
        <f>IF(AV48="","",VLOOKUP(AV48,シフト記号表!$C$6:$L$47,10,FALSE))</f>
        <v/>
      </c>
      <c r="AW49" s="140" t="str">
        <f>IF(AW48="","",VLOOKUP(AW48,シフト記号表!$C$6:$L$47,10,FALSE))</f>
        <v/>
      </c>
      <c r="AX49" s="141" t="str">
        <f>IF(AX48="","",VLOOKUP(AX48,シフト記号表!$C$6:$L$47,10,FALSE))</f>
        <v/>
      </c>
      <c r="AY49" s="139" t="str">
        <f>IF(AY48="","",VLOOKUP(AY48,シフト記号表!$C$6:$L$47,10,FALSE))</f>
        <v/>
      </c>
      <c r="AZ49" s="140" t="str">
        <f>IF(AZ48="","",VLOOKUP(AZ48,シフト記号表!$C$6:$L$47,10,FALSE))</f>
        <v/>
      </c>
      <c r="BA49" s="140" t="str">
        <f>IF(BA48="","",VLOOKUP(BA48,シフト記号表!$C$6:$L$47,10,FALSE))</f>
        <v/>
      </c>
      <c r="BB49" s="221">
        <f>IF($BE$4="４週",SUM(W49:AX49),IF($BE$4="暦月",SUM(W49:BA49),""))</f>
        <v>0</v>
      </c>
      <c r="BC49" s="222"/>
      <c r="BD49" s="223">
        <f>IF($BE$4="４週",BB49/4,IF($BE$4="暦月",(BB49/($BE$9/7)),""))</f>
        <v>0</v>
      </c>
      <c r="BE49" s="222"/>
      <c r="BF49" s="218"/>
      <c r="BG49" s="219"/>
      <c r="BH49" s="219"/>
      <c r="BI49" s="219"/>
      <c r="BJ49" s="220"/>
    </row>
    <row r="50" spans="2:62" ht="20.25" customHeight="1" x14ac:dyDescent="0.4">
      <c r="B50" s="188">
        <f>B48+1</f>
        <v>18</v>
      </c>
      <c r="C50" s="190"/>
      <c r="D50" s="191"/>
      <c r="E50" s="129"/>
      <c r="F50" s="130"/>
      <c r="G50" s="129"/>
      <c r="H50" s="130"/>
      <c r="I50" s="194"/>
      <c r="J50" s="195"/>
      <c r="K50" s="198"/>
      <c r="L50" s="199"/>
      <c r="M50" s="199"/>
      <c r="N50" s="191"/>
      <c r="O50" s="172"/>
      <c r="P50" s="173"/>
      <c r="Q50" s="173"/>
      <c r="R50" s="173"/>
      <c r="S50" s="174"/>
      <c r="T50" s="159" t="s">
        <v>18</v>
      </c>
      <c r="U50" s="112"/>
      <c r="V50" s="113"/>
      <c r="W50" s="99"/>
      <c r="X50" s="100"/>
      <c r="Y50" s="100"/>
      <c r="Z50" s="100"/>
      <c r="AA50" s="100"/>
      <c r="AB50" s="100"/>
      <c r="AC50" s="101"/>
      <c r="AD50" s="99"/>
      <c r="AE50" s="100"/>
      <c r="AF50" s="100"/>
      <c r="AG50" s="100"/>
      <c r="AH50" s="100"/>
      <c r="AI50" s="100"/>
      <c r="AJ50" s="101"/>
      <c r="AK50" s="99"/>
      <c r="AL50" s="100"/>
      <c r="AM50" s="100"/>
      <c r="AN50" s="100"/>
      <c r="AO50" s="100"/>
      <c r="AP50" s="100"/>
      <c r="AQ50" s="101"/>
      <c r="AR50" s="99"/>
      <c r="AS50" s="100"/>
      <c r="AT50" s="100"/>
      <c r="AU50" s="100"/>
      <c r="AV50" s="100"/>
      <c r="AW50" s="100"/>
      <c r="AX50" s="101"/>
      <c r="AY50" s="99"/>
      <c r="AZ50" s="100"/>
      <c r="BA50" s="102"/>
      <c r="BB50" s="175"/>
      <c r="BC50" s="176"/>
      <c r="BD50" s="177"/>
      <c r="BE50" s="178"/>
      <c r="BF50" s="179"/>
      <c r="BG50" s="180"/>
      <c r="BH50" s="180"/>
      <c r="BI50" s="180"/>
      <c r="BJ50" s="181"/>
    </row>
    <row r="51" spans="2:62" ht="20.25" customHeight="1" x14ac:dyDescent="0.4">
      <c r="B51" s="189"/>
      <c r="C51" s="224"/>
      <c r="D51" s="225"/>
      <c r="E51" s="129"/>
      <c r="F51" s="130">
        <f>C50</f>
        <v>0</v>
      </c>
      <c r="G51" s="129"/>
      <c r="H51" s="130">
        <f>I50</f>
        <v>0</v>
      </c>
      <c r="I51" s="226"/>
      <c r="J51" s="227"/>
      <c r="K51" s="228"/>
      <c r="L51" s="229"/>
      <c r="M51" s="229"/>
      <c r="N51" s="225"/>
      <c r="O51" s="172"/>
      <c r="P51" s="173"/>
      <c r="Q51" s="173"/>
      <c r="R51" s="173"/>
      <c r="S51" s="174"/>
      <c r="T51" s="160" t="s">
        <v>125</v>
      </c>
      <c r="U51" s="114"/>
      <c r="V51" s="161"/>
      <c r="W51" s="139" t="str">
        <f>IF(W50="","",VLOOKUP(W50,シフト記号表!$C$6:$L$47,10,FALSE))</f>
        <v/>
      </c>
      <c r="X51" s="140" t="str">
        <f>IF(X50="","",VLOOKUP(X50,シフト記号表!$C$6:$L$47,10,FALSE))</f>
        <v/>
      </c>
      <c r="Y51" s="140" t="str">
        <f>IF(Y50="","",VLOOKUP(Y50,シフト記号表!$C$6:$L$47,10,FALSE))</f>
        <v/>
      </c>
      <c r="Z51" s="140" t="str">
        <f>IF(Z50="","",VLOOKUP(Z50,シフト記号表!$C$6:$L$47,10,FALSE))</f>
        <v/>
      </c>
      <c r="AA51" s="140" t="str">
        <f>IF(AA50="","",VLOOKUP(AA50,シフト記号表!$C$6:$L$47,10,FALSE))</f>
        <v/>
      </c>
      <c r="AB51" s="140" t="str">
        <f>IF(AB50="","",VLOOKUP(AB50,シフト記号表!$C$6:$L$47,10,FALSE))</f>
        <v/>
      </c>
      <c r="AC51" s="141" t="str">
        <f>IF(AC50="","",VLOOKUP(AC50,シフト記号表!$C$6:$L$47,10,FALSE))</f>
        <v/>
      </c>
      <c r="AD51" s="139" t="str">
        <f>IF(AD50="","",VLOOKUP(AD50,シフト記号表!$C$6:$L$47,10,FALSE))</f>
        <v/>
      </c>
      <c r="AE51" s="140" t="str">
        <f>IF(AE50="","",VLOOKUP(AE50,シフト記号表!$C$6:$L$47,10,FALSE))</f>
        <v/>
      </c>
      <c r="AF51" s="140" t="str">
        <f>IF(AF50="","",VLOOKUP(AF50,シフト記号表!$C$6:$L$47,10,FALSE))</f>
        <v/>
      </c>
      <c r="AG51" s="140" t="str">
        <f>IF(AG50="","",VLOOKUP(AG50,シフト記号表!$C$6:$L$47,10,FALSE))</f>
        <v/>
      </c>
      <c r="AH51" s="140" t="str">
        <f>IF(AH50="","",VLOOKUP(AH50,シフト記号表!$C$6:$L$47,10,FALSE))</f>
        <v/>
      </c>
      <c r="AI51" s="140" t="str">
        <f>IF(AI50="","",VLOOKUP(AI50,シフト記号表!$C$6:$L$47,10,FALSE))</f>
        <v/>
      </c>
      <c r="AJ51" s="141" t="str">
        <f>IF(AJ50="","",VLOOKUP(AJ50,シフト記号表!$C$6:$L$47,10,FALSE))</f>
        <v/>
      </c>
      <c r="AK51" s="139" t="str">
        <f>IF(AK50="","",VLOOKUP(AK50,シフト記号表!$C$6:$L$47,10,FALSE))</f>
        <v/>
      </c>
      <c r="AL51" s="140" t="str">
        <f>IF(AL50="","",VLOOKUP(AL50,シフト記号表!$C$6:$L$47,10,FALSE))</f>
        <v/>
      </c>
      <c r="AM51" s="140" t="str">
        <f>IF(AM50="","",VLOOKUP(AM50,シフト記号表!$C$6:$L$47,10,FALSE))</f>
        <v/>
      </c>
      <c r="AN51" s="140" t="str">
        <f>IF(AN50="","",VLOOKUP(AN50,シフト記号表!$C$6:$L$47,10,FALSE))</f>
        <v/>
      </c>
      <c r="AO51" s="140" t="str">
        <f>IF(AO50="","",VLOOKUP(AO50,シフト記号表!$C$6:$L$47,10,FALSE))</f>
        <v/>
      </c>
      <c r="AP51" s="140" t="str">
        <f>IF(AP50="","",VLOOKUP(AP50,シフト記号表!$C$6:$L$47,10,FALSE))</f>
        <v/>
      </c>
      <c r="AQ51" s="141" t="str">
        <f>IF(AQ50="","",VLOOKUP(AQ50,シフト記号表!$C$6:$L$47,10,FALSE))</f>
        <v/>
      </c>
      <c r="AR51" s="139" t="str">
        <f>IF(AR50="","",VLOOKUP(AR50,シフト記号表!$C$6:$L$47,10,FALSE))</f>
        <v/>
      </c>
      <c r="AS51" s="140" t="str">
        <f>IF(AS50="","",VLOOKUP(AS50,シフト記号表!$C$6:$L$47,10,FALSE))</f>
        <v/>
      </c>
      <c r="AT51" s="140" t="str">
        <f>IF(AT50="","",VLOOKUP(AT50,シフト記号表!$C$6:$L$47,10,FALSE))</f>
        <v/>
      </c>
      <c r="AU51" s="140" t="str">
        <f>IF(AU50="","",VLOOKUP(AU50,シフト記号表!$C$6:$L$47,10,FALSE))</f>
        <v/>
      </c>
      <c r="AV51" s="140" t="str">
        <f>IF(AV50="","",VLOOKUP(AV50,シフト記号表!$C$6:$L$47,10,FALSE))</f>
        <v/>
      </c>
      <c r="AW51" s="140" t="str">
        <f>IF(AW50="","",VLOOKUP(AW50,シフト記号表!$C$6:$L$47,10,FALSE))</f>
        <v/>
      </c>
      <c r="AX51" s="141" t="str">
        <f>IF(AX50="","",VLOOKUP(AX50,シフト記号表!$C$6:$L$47,10,FALSE))</f>
        <v/>
      </c>
      <c r="AY51" s="139" t="str">
        <f>IF(AY50="","",VLOOKUP(AY50,シフト記号表!$C$6:$L$47,10,FALSE))</f>
        <v/>
      </c>
      <c r="AZ51" s="140" t="str">
        <f>IF(AZ50="","",VLOOKUP(AZ50,シフト記号表!$C$6:$L$47,10,FALSE))</f>
        <v/>
      </c>
      <c r="BA51" s="140" t="str">
        <f>IF(BA50="","",VLOOKUP(BA50,シフト記号表!$C$6:$L$47,10,FALSE))</f>
        <v/>
      </c>
      <c r="BB51" s="221">
        <f>IF($BE$4="４週",SUM(W51:AX51),IF($BE$4="暦月",SUM(W51:BA51),""))</f>
        <v>0</v>
      </c>
      <c r="BC51" s="222"/>
      <c r="BD51" s="223">
        <f>IF($BE$4="４週",BB51/4,IF($BE$4="暦月",(BB51/($BE$9/7)),""))</f>
        <v>0</v>
      </c>
      <c r="BE51" s="222"/>
      <c r="BF51" s="218"/>
      <c r="BG51" s="219"/>
      <c r="BH51" s="219"/>
      <c r="BI51" s="219"/>
      <c r="BJ51" s="220"/>
    </row>
    <row r="52" spans="2:62" ht="20.25" customHeight="1" x14ac:dyDescent="0.4">
      <c r="B52" s="188">
        <f>B50+1</f>
        <v>19</v>
      </c>
      <c r="C52" s="190"/>
      <c r="D52" s="191"/>
      <c r="E52" s="131"/>
      <c r="F52" s="132"/>
      <c r="G52" s="131"/>
      <c r="H52" s="132"/>
      <c r="I52" s="194"/>
      <c r="J52" s="195"/>
      <c r="K52" s="198"/>
      <c r="L52" s="199"/>
      <c r="M52" s="199"/>
      <c r="N52" s="191"/>
      <c r="O52" s="172"/>
      <c r="P52" s="173"/>
      <c r="Q52" s="173"/>
      <c r="R52" s="173"/>
      <c r="S52" s="174"/>
      <c r="T52" s="109" t="s">
        <v>18</v>
      </c>
      <c r="U52" s="110"/>
      <c r="V52" s="111"/>
      <c r="W52" s="99"/>
      <c r="X52" s="100"/>
      <c r="Y52" s="100"/>
      <c r="Z52" s="100"/>
      <c r="AA52" s="100"/>
      <c r="AB52" s="100"/>
      <c r="AC52" s="101"/>
      <c r="AD52" s="99"/>
      <c r="AE52" s="100"/>
      <c r="AF52" s="100"/>
      <c r="AG52" s="100"/>
      <c r="AH52" s="100"/>
      <c r="AI52" s="100"/>
      <c r="AJ52" s="101"/>
      <c r="AK52" s="99"/>
      <c r="AL52" s="100"/>
      <c r="AM52" s="100"/>
      <c r="AN52" s="100"/>
      <c r="AO52" s="100"/>
      <c r="AP52" s="100"/>
      <c r="AQ52" s="101"/>
      <c r="AR52" s="99"/>
      <c r="AS52" s="100"/>
      <c r="AT52" s="100"/>
      <c r="AU52" s="100"/>
      <c r="AV52" s="100"/>
      <c r="AW52" s="100"/>
      <c r="AX52" s="101"/>
      <c r="AY52" s="99"/>
      <c r="AZ52" s="100"/>
      <c r="BA52" s="102"/>
      <c r="BB52" s="175"/>
      <c r="BC52" s="176"/>
      <c r="BD52" s="177"/>
      <c r="BE52" s="178"/>
      <c r="BF52" s="179"/>
      <c r="BG52" s="180"/>
      <c r="BH52" s="180"/>
      <c r="BI52" s="180"/>
      <c r="BJ52" s="181"/>
    </row>
    <row r="53" spans="2:62" ht="20.25" customHeight="1" x14ac:dyDescent="0.4">
      <c r="B53" s="189"/>
      <c r="C53" s="224"/>
      <c r="D53" s="225"/>
      <c r="E53" s="129"/>
      <c r="F53" s="130">
        <f>C52</f>
        <v>0</v>
      </c>
      <c r="G53" s="129"/>
      <c r="H53" s="130">
        <f>I52</f>
        <v>0</v>
      </c>
      <c r="I53" s="226"/>
      <c r="J53" s="227"/>
      <c r="K53" s="228"/>
      <c r="L53" s="229"/>
      <c r="M53" s="229"/>
      <c r="N53" s="225"/>
      <c r="O53" s="172"/>
      <c r="P53" s="173"/>
      <c r="Q53" s="173"/>
      <c r="R53" s="173"/>
      <c r="S53" s="174"/>
      <c r="T53" s="160" t="s">
        <v>125</v>
      </c>
      <c r="U53" s="107"/>
      <c r="V53" s="108"/>
      <c r="W53" s="139" t="str">
        <f>IF(W52="","",VLOOKUP(W52,シフト記号表!$C$6:$L$47,10,FALSE))</f>
        <v/>
      </c>
      <c r="X53" s="140" t="str">
        <f>IF(X52="","",VLOOKUP(X52,シフト記号表!$C$6:$L$47,10,FALSE))</f>
        <v/>
      </c>
      <c r="Y53" s="140" t="str">
        <f>IF(Y52="","",VLOOKUP(Y52,シフト記号表!$C$6:$L$47,10,FALSE))</f>
        <v/>
      </c>
      <c r="Z53" s="140" t="str">
        <f>IF(Z52="","",VLOOKUP(Z52,シフト記号表!$C$6:$L$47,10,FALSE))</f>
        <v/>
      </c>
      <c r="AA53" s="140" t="str">
        <f>IF(AA52="","",VLOOKUP(AA52,シフト記号表!$C$6:$L$47,10,FALSE))</f>
        <v/>
      </c>
      <c r="AB53" s="140" t="str">
        <f>IF(AB52="","",VLOOKUP(AB52,シフト記号表!$C$6:$L$47,10,FALSE))</f>
        <v/>
      </c>
      <c r="AC53" s="141" t="str">
        <f>IF(AC52="","",VLOOKUP(AC52,シフト記号表!$C$6:$L$47,10,FALSE))</f>
        <v/>
      </c>
      <c r="AD53" s="139" t="str">
        <f>IF(AD52="","",VLOOKUP(AD52,シフト記号表!$C$6:$L$47,10,FALSE))</f>
        <v/>
      </c>
      <c r="AE53" s="140" t="str">
        <f>IF(AE52="","",VLOOKUP(AE52,シフト記号表!$C$6:$L$47,10,FALSE))</f>
        <v/>
      </c>
      <c r="AF53" s="140" t="str">
        <f>IF(AF52="","",VLOOKUP(AF52,シフト記号表!$C$6:$L$47,10,FALSE))</f>
        <v/>
      </c>
      <c r="AG53" s="140" t="str">
        <f>IF(AG52="","",VLOOKUP(AG52,シフト記号表!$C$6:$L$47,10,FALSE))</f>
        <v/>
      </c>
      <c r="AH53" s="140" t="str">
        <f>IF(AH52="","",VLOOKUP(AH52,シフト記号表!$C$6:$L$47,10,FALSE))</f>
        <v/>
      </c>
      <c r="AI53" s="140" t="str">
        <f>IF(AI52="","",VLOOKUP(AI52,シフト記号表!$C$6:$L$47,10,FALSE))</f>
        <v/>
      </c>
      <c r="AJ53" s="141" t="str">
        <f>IF(AJ52="","",VLOOKUP(AJ52,シフト記号表!$C$6:$L$47,10,FALSE))</f>
        <v/>
      </c>
      <c r="AK53" s="139" t="str">
        <f>IF(AK52="","",VLOOKUP(AK52,シフト記号表!$C$6:$L$47,10,FALSE))</f>
        <v/>
      </c>
      <c r="AL53" s="140" t="str">
        <f>IF(AL52="","",VLOOKUP(AL52,シフト記号表!$C$6:$L$47,10,FALSE))</f>
        <v/>
      </c>
      <c r="AM53" s="140" t="str">
        <f>IF(AM52="","",VLOOKUP(AM52,シフト記号表!$C$6:$L$47,10,FALSE))</f>
        <v/>
      </c>
      <c r="AN53" s="140" t="str">
        <f>IF(AN52="","",VLOOKUP(AN52,シフト記号表!$C$6:$L$47,10,FALSE))</f>
        <v/>
      </c>
      <c r="AO53" s="140" t="str">
        <f>IF(AO52="","",VLOOKUP(AO52,シフト記号表!$C$6:$L$47,10,FALSE))</f>
        <v/>
      </c>
      <c r="AP53" s="140" t="str">
        <f>IF(AP52="","",VLOOKUP(AP52,シフト記号表!$C$6:$L$47,10,FALSE))</f>
        <v/>
      </c>
      <c r="AQ53" s="141" t="str">
        <f>IF(AQ52="","",VLOOKUP(AQ52,シフト記号表!$C$6:$L$47,10,FALSE))</f>
        <v/>
      </c>
      <c r="AR53" s="139" t="str">
        <f>IF(AR52="","",VLOOKUP(AR52,シフト記号表!$C$6:$L$47,10,FALSE))</f>
        <v/>
      </c>
      <c r="AS53" s="140" t="str">
        <f>IF(AS52="","",VLOOKUP(AS52,シフト記号表!$C$6:$L$47,10,FALSE))</f>
        <v/>
      </c>
      <c r="AT53" s="140" t="str">
        <f>IF(AT52="","",VLOOKUP(AT52,シフト記号表!$C$6:$L$47,10,FALSE))</f>
        <v/>
      </c>
      <c r="AU53" s="140" t="str">
        <f>IF(AU52="","",VLOOKUP(AU52,シフト記号表!$C$6:$L$47,10,FALSE))</f>
        <v/>
      </c>
      <c r="AV53" s="140" t="str">
        <f>IF(AV52="","",VLOOKUP(AV52,シフト記号表!$C$6:$L$47,10,FALSE))</f>
        <v/>
      </c>
      <c r="AW53" s="140" t="str">
        <f>IF(AW52="","",VLOOKUP(AW52,シフト記号表!$C$6:$L$47,10,FALSE))</f>
        <v/>
      </c>
      <c r="AX53" s="141" t="str">
        <f>IF(AX52="","",VLOOKUP(AX52,シフト記号表!$C$6:$L$47,10,FALSE))</f>
        <v/>
      </c>
      <c r="AY53" s="139" t="str">
        <f>IF(AY52="","",VLOOKUP(AY52,シフト記号表!$C$6:$L$47,10,FALSE))</f>
        <v/>
      </c>
      <c r="AZ53" s="140" t="str">
        <f>IF(AZ52="","",VLOOKUP(AZ52,シフト記号表!$C$6:$L$47,10,FALSE))</f>
        <v/>
      </c>
      <c r="BA53" s="140" t="str">
        <f>IF(BA52="","",VLOOKUP(BA52,シフト記号表!$C$6:$L$47,10,FALSE))</f>
        <v/>
      </c>
      <c r="BB53" s="221">
        <f>IF($BE$4="４週",SUM(W53:AX53),IF($BE$4="暦月",SUM(W53:BA53),""))</f>
        <v>0</v>
      </c>
      <c r="BC53" s="222"/>
      <c r="BD53" s="223">
        <f>IF($BE$4="４週",BB53/4,IF($BE$4="暦月",(BB53/($BE$9/7)),""))</f>
        <v>0</v>
      </c>
      <c r="BE53" s="222"/>
      <c r="BF53" s="218"/>
      <c r="BG53" s="219"/>
      <c r="BH53" s="219"/>
      <c r="BI53" s="219"/>
      <c r="BJ53" s="220"/>
    </row>
    <row r="54" spans="2:62" ht="20.25" customHeight="1" x14ac:dyDescent="0.4">
      <c r="B54" s="188">
        <f>B52+1</f>
        <v>20</v>
      </c>
      <c r="C54" s="190"/>
      <c r="D54" s="191"/>
      <c r="E54" s="131"/>
      <c r="F54" s="132"/>
      <c r="G54" s="131"/>
      <c r="H54" s="132"/>
      <c r="I54" s="194"/>
      <c r="J54" s="195"/>
      <c r="K54" s="198"/>
      <c r="L54" s="199"/>
      <c r="M54" s="199"/>
      <c r="N54" s="191"/>
      <c r="O54" s="172"/>
      <c r="P54" s="173"/>
      <c r="Q54" s="173"/>
      <c r="R54" s="173"/>
      <c r="S54" s="174"/>
      <c r="T54" s="109" t="s">
        <v>18</v>
      </c>
      <c r="U54" s="110"/>
      <c r="V54" s="111"/>
      <c r="W54" s="99"/>
      <c r="X54" s="100"/>
      <c r="Y54" s="100"/>
      <c r="Z54" s="100"/>
      <c r="AA54" s="100"/>
      <c r="AB54" s="100"/>
      <c r="AC54" s="101"/>
      <c r="AD54" s="99"/>
      <c r="AE54" s="100"/>
      <c r="AF54" s="100"/>
      <c r="AG54" s="100"/>
      <c r="AH54" s="100"/>
      <c r="AI54" s="100"/>
      <c r="AJ54" s="101"/>
      <c r="AK54" s="99"/>
      <c r="AL54" s="100"/>
      <c r="AM54" s="100"/>
      <c r="AN54" s="100"/>
      <c r="AO54" s="100"/>
      <c r="AP54" s="100"/>
      <c r="AQ54" s="101"/>
      <c r="AR54" s="99"/>
      <c r="AS54" s="100"/>
      <c r="AT54" s="100"/>
      <c r="AU54" s="100"/>
      <c r="AV54" s="100"/>
      <c r="AW54" s="100"/>
      <c r="AX54" s="101"/>
      <c r="AY54" s="99"/>
      <c r="AZ54" s="100"/>
      <c r="BA54" s="102"/>
      <c r="BB54" s="175"/>
      <c r="BC54" s="176"/>
      <c r="BD54" s="177"/>
      <c r="BE54" s="178"/>
      <c r="BF54" s="179"/>
      <c r="BG54" s="180"/>
      <c r="BH54" s="180"/>
      <c r="BI54" s="180"/>
      <c r="BJ54" s="181"/>
    </row>
    <row r="55" spans="2:62" ht="20.25" customHeight="1" x14ac:dyDescent="0.4">
      <c r="B55" s="189"/>
      <c r="C55" s="224"/>
      <c r="D55" s="225"/>
      <c r="E55" s="129"/>
      <c r="F55" s="130">
        <f>C54</f>
        <v>0</v>
      </c>
      <c r="G55" s="129"/>
      <c r="H55" s="130">
        <f>I54</f>
        <v>0</v>
      </c>
      <c r="I55" s="226"/>
      <c r="J55" s="227"/>
      <c r="K55" s="228"/>
      <c r="L55" s="229"/>
      <c r="M55" s="229"/>
      <c r="N55" s="225"/>
      <c r="O55" s="172"/>
      <c r="P55" s="173"/>
      <c r="Q55" s="173"/>
      <c r="R55" s="173"/>
      <c r="S55" s="174"/>
      <c r="T55" s="160" t="s">
        <v>125</v>
      </c>
      <c r="U55" s="114"/>
      <c r="V55" s="161"/>
      <c r="W55" s="139" t="str">
        <f>IF(W54="","",VLOOKUP(W54,シフト記号表!$C$6:$L$47,10,FALSE))</f>
        <v/>
      </c>
      <c r="X55" s="140" t="str">
        <f>IF(X54="","",VLOOKUP(X54,シフト記号表!$C$6:$L$47,10,FALSE))</f>
        <v/>
      </c>
      <c r="Y55" s="140" t="str">
        <f>IF(Y54="","",VLOOKUP(Y54,シフト記号表!$C$6:$L$47,10,FALSE))</f>
        <v/>
      </c>
      <c r="Z55" s="140" t="str">
        <f>IF(Z54="","",VLOOKUP(Z54,シフト記号表!$C$6:$L$47,10,FALSE))</f>
        <v/>
      </c>
      <c r="AA55" s="140" t="str">
        <f>IF(AA54="","",VLOOKUP(AA54,シフト記号表!$C$6:$L$47,10,FALSE))</f>
        <v/>
      </c>
      <c r="AB55" s="140" t="str">
        <f>IF(AB54="","",VLOOKUP(AB54,シフト記号表!$C$6:$L$47,10,FALSE))</f>
        <v/>
      </c>
      <c r="AC55" s="141" t="str">
        <f>IF(AC54="","",VLOOKUP(AC54,シフト記号表!$C$6:$L$47,10,FALSE))</f>
        <v/>
      </c>
      <c r="AD55" s="139" t="str">
        <f>IF(AD54="","",VLOOKUP(AD54,シフト記号表!$C$6:$L$47,10,FALSE))</f>
        <v/>
      </c>
      <c r="AE55" s="140" t="str">
        <f>IF(AE54="","",VLOOKUP(AE54,シフト記号表!$C$6:$L$47,10,FALSE))</f>
        <v/>
      </c>
      <c r="AF55" s="140" t="str">
        <f>IF(AF54="","",VLOOKUP(AF54,シフト記号表!$C$6:$L$47,10,FALSE))</f>
        <v/>
      </c>
      <c r="AG55" s="140" t="str">
        <f>IF(AG54="","",VLOOKUP(AG54,シフト記号表!$C$6:$L$47,10,FALSE))</f>
        <v/>
      </c>
      <c r="AH55" s="140" t="str">
        <f>IF(AH54="","",VLOOKUP(AH54,シフト記号表!$C$6:$L$47,10,FALSE))</f>
        <v/>
      </c>
      <c r="AI55" s="140" t="str">
        <f>IF(AI54="","",VLOOKUP(AI54,シフト記号表!$C$6:$L$47,10,FALSE))</f>
        <v/>
      </c>
      <c r="AJ55" s="141" t="str">
        <f>IF(AJ54="","",VLOOKUP(AJ54,シフト記号表!$C$6:$L$47,10,FALSE))</f>
        <v/>
      </c>
      <c r="AK55" s="139" t="str">
        <f>IF(AK54="","",VLOOKUP(AK54,シフト記号表!$C$6:$L$47,10,FALSE))</f>
        <v/>
      </c>
      <c r="AL55" s="140" t="str">
        <f>IF(AL54="","",VLOOKUP(AL54,シフト記号表!$C$6:$L$47,10,FALSE))</f>
        <v/>
      </c>
      <c r="AM55" s="140" t="str">
        <f>IF(AM54="","",VLOOKUP(AM54,シフト記号表!$C$6:$L$47,10,FALSE))</f>
        <v/>
      </c>
      <c r="AN55" s="140" t="str">
        <f>IF(AN54="","",VLOOKUP(AN54,シフト記号表!$C$6:$L$47,10,FALSE))</f>
        <v/>
      </c>
      <c r="AO55" s="140" t="str">
        <f>IF(AO54="","",VLOOKUP(AO54,シフト記号表!$C$6:$L$47,10,FALSE))</f>
        <v/>
      </c>
      <c r="AP55" s="140" t="str">
        <f>IF(AP54="","",VLOOKUP(AP54,シフト記号表!$C$6:$L$47,10,FALSE))</f>
        <v/>
      </c>
      <c r="AQ55" s="141" t="str">
        <f>IF(AQ54="","",VLOOKUP(AQ54,シフト記号表!$C$6:$L$47,10,FALSE))</f>
        <v/>
      </c>
      <c r="AR55" s="139" t="str">
        <f>IF(AR54="","",VLOOKUP(AR54,シフト記号表!$C$6:$L$47,10,FALSE))</f>
        <v/>
      </c>
      <c r="AS55" s="140" t="str">
        <f>IF(AS54="","",VLOOKUP(AS54,シフト記号表!$C$6:$L$47,10,FALSE))</f>
        <v/>
      </c>
      <c r="AT55" s="140" t="str">
        <f>IF(AT54="","",VLOOKUP(AT54,シフト記号表!$C$6:$L$47,10,FALSE))</f>
        <v/>
      </c>
      <c r="AU55" s="140" t="str">
        <f>IF(AU54="","",VLOOKUP(AU54,シフト記号表!$C$6:$L$47,10,FALSE))</f>
        <v/>
      </c>
      <c r="AV55" s="140" t="str">
        <f>IF(AV54="","",VLOOKUP(AV54,シフト記号表!$C$6:$L$47,10,FALSE))</f>
        <v/>
      </c>
      <c r="AW55" s="140" t="str">
        <f>IF(AW54="","",VLOOKUP(AW54,シフト記号表!$C$6:$L$47,10,FALSE))</f>
        <v/>
      </c>
      <c r="AX55" s="141" t="str">
        <f>IF(AX54="","",VLOOKUP(AX54,シフト記号表!$C$6:$L$47,10,FALSE))</f>
        <v/>
      </c>
      <c r="AY55" s="139" t="str">
        <f>IF(AY54="","",VLOOKUP(AY54,シフト記号表!$C$6:$L$47,10,FALSE))</f>
        <v/>
      </c>
      <c r="AZ55" s="140" t="str">
        <f>IF(AZ54="","",VLOOKUP(AZ54,シフト記号表!$C$6:$L$47,10,FALSE))</f>
        <v/>
      </c>
      <c r="BA55" s="140" t="str">
        <f>IF(BA54="","",VLOOKUP(BA54,シフト記号表!$C$6:$L$47,10,FALSE))</f>
        <v/>
      </c>
      <c r="BB55" s="221">
        <f>IF($BE$4="４週",SUM(W55:AX55),IF($BE$4="暦月",SUM(W55:BA55),""))</f>
        <v>0</v>
      </c>
      <c r="BC55" s="222"/>
      <c r="BD55" s="223">
        <f>IF($BE$4="４週",BB55/4,IF($BE$4="暦月",(BB55/($BE$9/7)),""))</f>
        <v>0</v>
      </c>
      <c r="BE55" s="222"/>
      <c r="BF55" s="218"/>
      <c r="BG55" s="219"/>
      <c r="BH55" s="219"/>
      <c r="BI55" s="219"/>
      <c r="BJ55" s="220"/>
    </row>
    <row r="56" spans="2:62" ht="20.25" customHeight="1" x14ac:dyDescent="0.4">
      <c r="B56" s="188">
        <f>B54+1</f>
        <v>21</v>
      </c>
      <c r="C56" s="190"/>
      <c r="D56" s="191"/>
      <c r="E56" s="129"/>
      <c r="F56" s="130"/>
      <c r="G56" s="129"/>
      <c r="H56" s="130"/>
      <c r="I56" s="194"/>
      <c r="J56" s="195"/>
      <c r="K56" s="198"/>
      <c r="L56" s="199"/>
      <c r="M56" s="199"/>
      <c r="N56" s="191"/>
      <c r="O56" s="172"/>
      <c r="P56" s="173"/>
      <c r="Q56" s="173"/>
      <c r="R56" s="173"/>
      <c r="S56" s="174"/>
      <c r="T56" s="159" t="s">
        <v>18</v>
      </c>
      <c r="U56" s="112"/>
      <c r="V56" s="113"/>
      <c r="W56" s="99"/>
      <c r="X56" s="100"/>
      <c r="Y56" s="100"/>
      <c r="Z56" s="100"/>
      <c r="AA56" s="100"/>
      <c r="AB56" s="100"/>
      <c r="AC56" s="101"/>
      <c r="AD56" s="99"/>
      <c r="AE56" s="100"/>
      <c r="AF56" s="100"/>
      <c r="AG56" s="100"/>
      <c r="AH56" s="100"/>
      <c r="AI56" s="100"/>
      <c r="AJ56" s="101"/>
      <c r="AK56" s="99"/>
      <c r="AL56" s="100"/>
      <c r="AM56" s="100"/>
      <c r="AN56" s="100"/>
      <c r="AO56" s="100"/>
      <c r="AP56" s="100"/>
      <c r="AQ56" s="101"/>
      <c r="AR56" s="99"/>
      <c r="AS56" s="100"/>
      <c r="AT56" s="100"/>
      <c r="AU56" s="100"/>
      <c r="AV56" s="100"/>
      <c r="AW56" s="100"/>
      <c r="AX56" s="101"/>
      <c r="AY56" s="99"/>
      <c r="AZ56" s="100"/>
      <c r="BA56" s="102"/>
      <c r="BB56" s="175"/>
      <c r="BC56" s="176"/>
      <c r="BD56" s="177"/>
      <c r="BE56" s="178"/>
      <c r="BF56" s="179"/>
      <c r="BG56" s="180"/>
      <c r="BH56" s="180"/>
      <c r="BI56" s="180"/>
      <c r="BJ56" s="181"/>
    </row>
    <row r="57" spans="2:62" ht="20.25" customHeight="1" x14ac:dyDescent="0.4">
      <c r="B57" s="189"/>
      <c r="C57" s="224"/>
      <c r="D57" s="225"/>
      <c r="E57" s="129"/>
      <c r="F57" s="130">
        <f>C56</f>
        <v>0</v>
      </c>
      <c r="G57" s="129"/>
      <c r="H57" s="130">
        <f>I56</f>
        <v>0</v>
      </c>
      <c r="I57" s="226"/>
      <c r="J57" s="227"/>
      <c r="K57" s="228"/>
      <c r="L57" s="229"/>
      <c r="M57" s="229"/>
      <c r="N57" s="225"/>
      <c r="O57" s="172"/>
      <c r="P57" s="173"/>
      <c r="Q57" s="173"/>
      <c r="R57" s="173"/>
      <c r="S57" s="174"/>
      <c r="T57" s="160" t="s">
        <v>125</v>
      </c>
      <c r="U57" s="114"/>
      <c r="V57" s="161"/>
      <c r="W57" s="139" t="str">
        <f>IF(W56="","",VLOOKUP(W56,シフト記号表!$C$6:$L$47,10,FALSE))</f>
        <v/>
      </c>
      <c r="X57" s="140" t="str">
        <f>IF(X56="","",VLOOKUP(X56,シフト記号表!$C$6:$L$47,10,FALSE))</f>
        <v/>
      </c>
      <c r="Y57" s="140" t="str">
        <f>IF(Y56="","",VLOOKUP(Y56,シフト記号表!$C$6:$L$47,10,FALSE))</f>
        <v/>
      </c>
      <c r="Z57" s="140" t="str">
        <f>IF(Z56="","",VLOOKUP(Z56,シフト記号表!$C$6:$L$47,10,FALSE))</f>
        <v/>
      </c>
      <c r="AA57" s="140" t="str">
        <f>IF(AA56="","",VLOOKUP(AA56,シフト記号表!$C$6:$L$47,10,FALSE))</f>
        <v/>
      </c>
      <c r="AB57" s="140" t="str">
        <f>IF(AB56="","",VLOOKUP(AB56,シフト記号表!$C$6:$L$47,10,FALSE))</f>
        <v/>
      </c>
      <c r="AC57" s="141" t="str">
        <f>IF(AC56="","",VLOOKUP(AC56,シフト記号表!$C$6:$L$47,10,FALSE))</f>
        <v/>
      </c>
      <c r="AD57" s="139" t="str">
        <f>IF(AD56="","",VLOOKUP(AD56,シフト記号表!$C$6:$L$47,10,FALSE))</f>
        <v/>
      </c>
      <c r="AE57" s="140" t="str">
        <f>IF(AE56="","",VLOOKUP(AE56,シフト記号表!$C$6:$L$47,10,FALSE))</f>
        <v/>
      </c>
      <c r="AF57" s="140" t="str">
        <f>IF(AF56="","",VLOOKUP(AF56,シフト記号表!$C$6:$L$47,10,FALSE))</f>
        <v/>
      </c>
      <c r="AG57" s="140" t="str">
        <f>IF(AG56="","",VLOOKUP(AG56,シフト記号表!$C$6:$L$47,10,FALSE))</f>
        <v/>
      </c>
      <c r="AH57" s="140" t="str">
        <f>IF(AH56="","",VLOOKUP(AH56,シフト記号表!$C$6:$L$47,10,FALSE))</f>
        <v/>
      </c>
      <c r="AI57" s="140" t="str">
        <f>IF(AI56="","",VLOOKUP(AI56,シフト記号表!$C$6:$L$47,10,FALSE))</f>
        <v/>
      </c>
      <c r="AJ57" s="141" t="str">
        <f>IF(AJ56="","",VLOOKUP(AJ56,シフト記号表!$C$6:$L$47,10,FALSE))</f>
        <v/>
      </c>
      <c r="AK57" s="139" t="str">
        <f>IF(AK56="","",VLOOKUP(AK56,シフト記号表!$C$6:$L$47,10,FALSE))</f>
        <v/>
      </c>
      <c r="AL57" s="140" t="str">
        <f>IF(AL56="","",VLOOKUP(AL56,シフト記号表!$C$6:$L$47,10,FALSE))</f>
        <v/>
      </c>
      <c r="AM57" s="140" t="str">
        <f>IF(AM56="","",VLOOKUP(AM56,シフト記号表!$C$6:$L$47,10,FALSE))</f>
        <v/>
      </c>
      <c r="AN57" s="140" t="str">
        <f>IF(AN56="","",VLOOKUP(AN56,シフト記号表!$C$6:$L$47,10,FALSE))</f>
        <v/>
      </c>
      <c r="AO57" s="140" t="str">
        <f>IF(AO56="","",VLOOKUP(AO56,シフト記号表!$C$6:$L$47,10,FALSE))</f>
        <v/>
      </c>
      <c r="AP57" s="140" t="str">
        <f>IF(AP56="","",VLOOKUP(AP56,シフト記号表!$C$6:$L$47,10,FALSE))</f>
        <v/>
      </c>
      <c r="AQ57" s="141" t="str">
        <f>IF(AQ56="","",VLOOKUP(AQ56,シフト記号表!$C$6:$L$47,10,FALSE))</f>
        <v/>
      </c>
      <c r="AR57" s="139" t="str">
        <f>IF(AR56="","",VLOOKUP(AR56,シフト記号表!$C$6:$L$47,10,FALSE))</f>
        <v/>
      </c>
      <c r="AS57" s="140" t="str">
        <f>IF(AS56="","",VLOOKUP(AS56,シフト記号表!$C$6:$L$47,10,FALSE))</f>
        <v/>
      </c>
      <c r="AT57" s="140" t="str">
        <f>IF(AT56="","",VLOOKUP(AT56,シフト記号表!$C$6:$L$47,10,FALSE))</f>
        <v/>
      </c>
      <c r="AU57" s="140" t="str">
        <f>IF(AU56="","",VLOOKUP(AU56,シフト記号表!$C$6:$L$47,10,FALSE))</f>
        <v/>
      </c>
      <c r="AV57" s="140" t="str">
        <f>IF(AV56="","",VLOOKUP(AV56,シフト記号表!$C$6:$L$47,10,FALSE))</f>
        <v/>
      </c>
      <c r="AW57" s="140" t="str">
        <f>IF(AW56="","",VLOOKUP(AW56,シフト記号表!$C$6:$L$47,10,FALSE))</f>
        <v/>
      </c>
      <c r="AX57" s="141" t="str">
        <f>IF(AX56="","",VLOOKUP(AX56,シフト記号表!$C$6:$L$47,10,FALSE))</f>
        <v/>
      </c>
      <c r="AY57" s="139" t="str">
        <f>IF(AY56="","",VLOOKUP(AY56,シフト記号表!$C$6:$L$47,10,FALSE))</f>
        <v/>
      </c>
      <c r="AZ57" s="140" t="str">
        <f>IF(AZ56="","",VLOOKUP(AZ56,シフト記号表!$C$6:$L$47,10,FALSE))</f>
        <v/>
      </c>
      <c r="BA57" s="140" t="str">
        <f>IF(BA56="","",VLOOKUP(BA56,シフト記号表!$C$6:$L$47,10,FALSE))</f>
        <v/>
      </c>
      <c r="BB57" s="221">
        <f>IF($BE$4="４週",SUM(W57:AX57),IF($BE$4="暦月",SUM(W57:BA57),""))</f>
        <v>0</v>
      </c>
      <c r="BC57" s="222"/>
      <c r="BD57" s="223">
        <f>IF($BE$4="４週",BB57/4,IF($BE$4="暦月",(BB57/($BE$9/7)),""))</f>
        <v>0</v>
      </c>
      <c r="BE57" s="222"/>
      <c r="BF57" s="218"/>
      <c r="BG57" s="219"/>
      <c r="BH57" s="219"/>
      <c r="BI57" s="219"/>
      <c r="BJ57" s="220"/>
    </row>
    <row r="58" spans="2:62" ht="20.25" customHeight="1" x14ac:dyDescent="0.4">
      <c r="B58" s="188">
        <f>B56+1</f>
        <v>22</v>
      </c>
      <c r="C58" s="190"/>
      <c r="D58" s="191"/>
      <c r="E58" s="129"/>
      <c r="F58" s="130"/>
      <c r="G58" s="129"/>
      <c r="H58" s="130"/>
      <c r="I58" s="194"/>
      <c r="J58" s="195"/>
      <c r="K58" s="198"/>
      <c r="L58" s="199"/>
      <c r="M58" s="199"/>
      <c r="N58" s="191"/>
      <c r="O58" s="172"/>
      <c r="P58" s="173"/>
      <c r="Q58" s="173"/>
      <c r="R58" s="173"/>
      <c r="S58" s="174"/>
      <c r="T58" s="159" t="s">
        <v>18</v>
      </c>
      <c r="U58" s="112"/>
      <c r="V58" s="113"/>
      <c r="W58" s="99"/>
      <c r="X58" s="100"/>
      <c r="Y58" s="100"/>
      <c r="Z58" s="100"/>
      <c r="AA58" s="100"/>
      <c r="AB58" s="100"/>
      <c r="AC58" s="101"/>
      <c r="AD58" s="99"/>
      <c r="AE58" s="100"/>
      <c r="AF58" s="100"/>
      <c r="AG58" s="100"/>
      <c r="AH58" s="100"/>
      <c r="AI58" s="100"/>
      <c r="AJ58" s="101"/>
      <c r="AK58" s="99"/>
      <c r="AL58" s="100"/>
      <c r="AM58" s="100"/>
      <c r="AN58" s="100"/>
      <c r="AO58" s="100"/>
      <c r="AP58" s="100"/>
      <c r="AQ58" s="101"/>
      <c r="AR58" s="99"/>
      <c r="AS58" s="100"/>
      <c r="AT58" s="100"/>
      <c r="AU58" s="100"/>
      <c r="AV58" s="100"/>
      <c r="AW58" s="100"/>
      <c r="AX58" s="101"/>
      <c r="AY58" s="99"/>
      <c r="AZ58" s="100"/>
      <c r="BA58" s="102"/>
      <c r="BB58" s="175"/>
      <c r="BC58" s="176"/>
      <c r="BD58" s="177"/>
      <c r="BE58" s="178"/>
      <c r="BF58" s="179"/>
      <c r="BG58" s="180"/>
      <c r="BH58" s="180"/>
      <c r="BI58" s="180"/>
      <c r="BJ58" s="181"/>
    </row>
    <row r="59" spans="2:62" ht="20.25" customHeight="1" x14ac:dyDescent="0.4">
      <c r="B59" s="189"/>
      <c r="C59" s="224"/>
      <c r="D59" s="225"/>
      <c r="E59" s="129"/>
      <c r="F59" s="130">
        <f>C58</f>
        <v>0</v>
      </c>
      <c r="G59" s="129"/>
      <c r="H59" s="130">
        <f>I58</f>
        <v>0</v>
      </c>
      <c r="I59" s="226"/>
      <c r="J59" s="227"/>
      <c r="K59" s="228"/>
      <c r="L59" s="229"/>
      <c r="M59" s="229"/>
      <c r="N59" s="225"/>
      <c r="O59" s="172"/>
      <c r="P59" s="173"/>
      <c r="Q59" s="173"/>
      <c r="R59" s="173"/>
      <c r="S59" s="174"/>
      <c r="T59" s="160" t="s">
        <v>125</v>
      </c>
      <c r="U59" s="114"/>
      <c r="V59" s="161"/>
      <c r="W59" s="139" t="str">
        <f>IF(W58="","",VLOOKUP(W58,シフト記号表!$C$6:$L$47,10,FALSE))</f>
        <v/>
      </c>
      <c r="X59" s="140" t="str">
        <f>IF(X58="","",VLOOKUP(X58,シフト記号表!$C$6:$L$47,10,FALSE))</f>
        <v/>
      </c>
      <c r="Y59" s="140" t="str">
        <f>IF(Y58="","",VLOOKUP(Y58,シフト記号表!$C$6:$L$47,10,FALSE))</f>
        <v/>
      </c>
      <c r="Z59" s="140" t="str">
        <f>IF(Z58="","",VLOOKUP(Z58,シフト記号表!$C$6:$L$47,10,FALSE))</f>
        <v/>
      </c>
      <c r="AA59" s="140" t="str">
        <f>IF(AA58="","",VLOOKUP(AA58,シフト記号表!$C$6:$L$47,10,FALSE))</f>
        <v/>
      </c>
      <c r="AB59" s="140" t="str">
        <f>IF(AB58="","",VLOOKUP(AB58,シフト記号表!$C$6:$L$47,10,FALSE))</f>
        <v/>
      </c>
      <c r="AC59" s="141" t="str">
        <f>IF(AC58="","",VLOOKUP(AC58,シフト記号表!$C$6:$L$47,10,FALSE))</f>
        <v/>
      </c>
      <c r="AD59" s="139" t="str">
        <f>IF(AD58="","",VLOOKUP(AD58,シフト記号表!$C$6:$L$47,10,FALSE))</f>
        <v/>
      </c>
      <c r="AE59" s="140" t="str">
        <f>IF(AE58="","",VLOOKUP(AE58,シフト記号表!$C$6:$L$47,10,FALSE))</f>
        <v/>
      </c>
      <c r="AF59" s="140" t="str">
        <f>IF(AF58="","",VLOOKUP(AF58,シフト記号表!$C$6:$L$47,10,FALSE))</f>
        <v/>
      </c>
      <c r="AG59" s="140" t="str">
        <f>IF(AG58="","",VLOOKUP(AG58,シフト記号表!$C$6:$L$47,10,FALSE))</f>
        <v/>
      </c>
      <c r="AH59" s="140" t="str">
        <f>IF(AH58="","",VLOOKUP(AH58,シフト記号表!$C$6:$L$47,10,FALSE))</f>
        <v/>
      </c>
      <c r="AI59" s="140" t="str">
        <f>IF(AI58="","",VLOOKUP(AI58,シフト記号表!$C$6:$L$47,10,FALSE))</f>
        <v/>
      </c>
      <c r="AJ59" s="141" t="str">
        <f>IF(AJ58="","",VLOOKUP(AJ58,シフト記号表!$C$6:$L$47,10,FALSE))</f>
        <v/>
      </c>
      <c r="AK59" s="139" t="str">
        <f>IF(AK58="","",VLOOKUP(AK58,シフト記号表!$C$6:$L$47,10,FALSE))</f>
        <v/>
      </c>
      <c r="AL59" s="140" t="str">
        <f>IF(AL58="","",VLOOKUP(AL58,シフト記号表!$C$6:$L$47,10,FALSE))</f>
        <v/>
      </c>
      <c r="AM59" s="140" t="str">
        <f>IF(AM58="","",VLOOKUP(AM58,シフト記号表!$C$6:$L$47,10,FALSE))</f>
        <v/>
      </c>
      <c r="AN59" s="140" t="str">
        <f>IF(AN58="","",VLOOKUP(AN58,シフト記号表!$C$6:$L$47,10,FALSE))</f>
        <v/>
      </c>
      <c r="AO59" s="140" t="str">
        <f>IF(AO58="","",VLOOKUP(AO58,シフト記号表!$C$6:$L$47,10,FALSE))</f>
        <v/>
      </c>
      <c r="AP59" s="140" t="str">
        <f>IF(AP58="","",VLOOKUP(AP58,シフト記号表!$C$6:$L$47,10,FALSE))</f>
        <v/>
      </c>
      <c r="AQ59" s="141" t="str">
        <f>IF(AQ58="","",VLOOKUP(AQ58,シフト記号表!$C$6:$L$47,10,FALSE))</f>
        <v/>
      </c>
      <c r="AR59" s="139" t="str">
        <f>IF(AR58="","",VLOOKUP(AR58,シフト記号表!$C$6:$L$47,10,FALSE))</f>
        <v/>
      </c>
      <c r="AS59" s="140" t="str">
        <f>IF(AS58="","",VLOOKUP(AS58,シフト記号表!$C$6:$L$47,10,FALSE))</f>
        <v/>
      </c>
      <c r="AT59" s="140" t="str">
        <f>IF(AT58="","",VLOOKUP(AT58,シフト記号表!$C$6:$L$47,10,FALSE))</f>
        <v/>
      </c>
      <c r="AU59" s="140" t="str">
        <f>IF(AU58="","",VLOOKUP(AU58,シフト記号表!$C$6:$L$47,10,FALSE))</f>
        <v/>
      </c>
      <c r="AV59" s="140" t="str">
        <f>IF(AV58="","",VLOOKUP(AV58,シフト記号表!$C$6:$L$47,10,FALSE))</f>
        <v/>
      </c>
      <c r="AW59" s="140" t="str">
        <f>IF(AW58="","",VLOOKUP(AW58,シフト記号表!$C$6:$L$47,10,FALSE))</f>
        <v/>
      </c>
      <c r="AX59" s="141" t="str">
        <f>IF(AX58="","",VLOOKUP(AX58,シフト記号表!$C$6:$L$47,10,FALSE))</f>
        <v/>
      </c>
      <c r="AY59" s="139" t="str">
        <f>IF(AY58="","",VLOOKUP(AY58,シフト記号表!$C$6:$L$47,10,FALSE))</f>
        <v/>
      </c>
      <c r="AZ59" s="140" t="str">
        <f>IF(AZ58="","",VLOOKUP(AZ58,シフト記号表!$C$6:$L$47,10,FALSE))</f>
        <v/>
      </c>
      <c r="BA59" s="140" t="str">
        <f>IF(BA58="","",VLOOKUP(BA58,シフト記号表!$C$6:$L$47,10,FALSE))</f>
        <v/>
      </c>
      <c r="BB59" s="221">
        <f>IF($BE$4="４週",SUM(W59:AX59),IF($BE$4="暦月",SUM(W59:BA59),""))</f>
        <v>0</v>
      </c>
      <c r="BC59" s="222"/>
      <c r="BD59" s="223">
        <f>IF($BE$4="４週",BB59/4,IF($BE$4="暦月",(BB59/($BE$9/7)),""))</f>
        <v>0</v>
      </c>
      <c r="BE59" s="222"/>
      <c r="BF59" s="218"/>
      <c r="BG59" s="219"/>
      <c r="BH59" s="219"/>
      <c r="BI59" s="219"/>
      <c r="BJ59" s="220"/>
    </row>
    <row r="60" spans="2:62" ht="20.25" customHeight="1" x14ac:dyDescent="0.4">
      <c r="B60" s="188">
        <f>B58+1</f>
        <v>23</v>
      </c>
      <c r="C60" s="190"/>
      <c r="D60" s="191"/>
      <c r="E60" s="129"/>
      <c r="F60" s="130"/>
      <c r="G60" s="129"/>
      <c r="H60" s="130"/>
      <c r="I60" s="194"/>
      <c r="J60" s="195"/>
      <c r="K60" s="198"/>
      <c r="L60" s="199"/>
      <c r="M60" s="199"/>
      <c r="N60" s="191"/>
      <c r="O60" s="172"/>
      <c r="P60" s="173"/>
      <c r="Q60" s="173"/>
      <c r="R60" s="173"/>
      <c r="S60" s="174"/>
      <c r="T60" s="159" t="s">
        <v>18</v>
      </c>
      <c r="U60" s="112"/>
      <c r="V60" s="113"/>
      <c r="W60" s="99"/>
      <c r="X60" s="100"/>
      <c r="Y60" s="100"/>
      <c r="Z60" s="100"/>
      <c r="AA60" s="100"/>
      <c r="AB60" s="100"/>
      <c r="AC60" s="101"/>
      <c r="AD60" s="99"/>
      <c r="AE60" s="100"/>
      <c r="AF60" s="100"/>
      <c r="AG60" s="100"/>
      <c r="AH60" s="100"/>
      <c r="AI60" s="100"/>
      <c r="AJ60" s="101"/>
      <c r="AK60" s="99"/>
      <c r="AL60" s="100"/>
      <c r="AM60" s="100"/>
      <c r="AN60" s="100"/>
      <c r="AO60" s="100"/>
      <c r="AP60" s="100"/>
      <c r="AQ60" s="101"/>
      <c r="AR60" s="99"/>
      <c r="AS60" s="100"/>
      <c r="AT60" s="100"/>
      <c r="AU60" s="100"/>
      <c r="AV60" s="100"/>
      <c r="AW60" s="100"/>
      <c r="AX60" s="101"/>
      <c r="AY60" s="99"/>
      <c r="AZ60" s="100"/>
      <c r="BA60" s="102"/>
      <c r="BB60" s="175"/>
      <c r="BC60" s="176"/>
      <c r="BD60" s="177"/>
      <c r="BE60" s="178"/>
      <c r="BF60" s="179"/>
      <c r="BG60" s="180"/>
      <c r="BH60" s="180"/>
      <c r="BI60" s="180"/>
      <c r="BJ60" s="181"/>
    </row>
    <row r="61" spans="2:62" ht="20.25" customHeight="1" x14ac:dyDescent="0.4">
      <c r="B61" s="189"/>
      <c r="C61" s="224"/>
      <c r="D61" s="225"/>
      <c r="E61" s="129"/>
      <c r="F61" s="130">
        <f>C60</f>
        <v>0</v>
      </c>
      <c r="G61" s="129"/>
      <c r="H61" s="130">
        <f>I60</f>
        <v>0</v>
      </c>
      <c r="I61" s="226"/>
      <c r="J61" s="227"/>
      <c r="K61" s="228"/>
      <c r="L61" s="229"/>
      <c r="M61" s="229"/>
      <c r="N61" s="225"/>
      <c r="O61" s="172"/>
      <c r="P61" s="173"/>
      <c r="Q61" s="173"/>
      <c r="R61" s="173"/>
      <c r="S61" s="174"/>
      <c r="T61" s="160" t="s">
        <v>125</v>
      </c>
      <c r="U61" s="114"/>
      <c r="V61" s="161"/>
      <c r="W61" s="139" t="str">
        <f>IF(W60="","",VLOOKUP(W60,シフト記号表!$C$6:$L$47,10,FALSE))</f>
        <v/>
      </c>
      <c r="X61" s="140" t="str">
        <f>IF(X60="","",VLOOKUP(X60,シフト記号表!$C$6:$L$47,10,FALSE))</f>
        <v/>
      </c>
      <c r="Y61" s="140" t="str">
        <f>IF(Y60="","",VLOOKUP(Y60,シフト記号表!$C$6:$L$47,10,FALSE))</f>
        <v/>
      </c>
      <c r="Z61" s="140" t="str">
        <f>IF(Z60="","",VLOOKUP(Z60,シフト記号表!$C$6:$L$47,10,FALSE))</f>
        <v/>
      </c>
      <c r="AA61" s="140" t="str">
        <f>IF(AA60="","",VLOOKUP(AA60,シフト記号表!$C$6:$L$47,10,FALSE))</f>
        <v/>
      </c>
      <c r="AB61" s="140" t="str">
        <f>IF(AB60="","",VLOOKUP(AB60,シフト記号表!$C$6:$L$47,10,FALSE))</f>
        <v/>
      </c>
      <c r="AC61" s="141" t="str">
        <f>IF(AC60="","",VLOOKUP(AC60,シフト記号表!$C$6:$L$47,10,FALSE))</f>
        <v/>
      </c>
      <c r="AD61" s="139" t="str">
        <f>IF(AD60="","",VLOOKUP(AD60,シフト記号表!$C$6:$L$47,10,FALSE))</f>
        <v/>
      </c>
      <c r="AE61" s="140" t="str">
        <f>IF(AE60="","",VLOOKUP(AE60,シフト記号表!$C$6:$L$47,10,FALSE))</f>
        <v/>
      </c>
      <c r="AF61" s="140" t="str">
        <f>IF(AF60="","",VLOOKUP(AF60,シフト記号表!$C$6:$L$47,10,FALSE))</f>
        <v/>
      </c>
      <c r="AG61" s="140" t="str">
        <f>IF(AG60="","",VLOOKUP(AG60,シフト記号表!$C$6:$L$47,10,FALSE))</f>
        <v/>
      </c>
      <c r="AH61" s="140" t="str">
        <f>IF(AH60="","",VLOOKUP(AH60,シフト記号表!$C$6:$L$47,10,FALSE))</f>
        <v/>
      </c>
      <c r="AI61" s="140" t="str">
        <f>IF(AI60="","",VLOOKUP(AI60,シフト記号表!$C$6:$L$47,10,FALSE))</f>
        <v/>
      </c>
      <c r="AJ61" s="141" t="str">
        <f>IF(AJ60="","",VLOOKUP(AJ60,シフト記号表!$C$6:$L$47,10,FALSE))</f>
        <v/>
      </c>
      <c r="AK61" s="139" t="str">
        <f>IF(AK60="","",VLOOKUP(AK60,シフト記号表!$C$6:$L$47,10,FALSE))</f>
        <v/>
      </c>
      <c r="AL61" s="140" t="str">
        <f>IF(AL60="","",VLOOKUP(AL60,シフト記号表!$C$6:$L$47,10,FALSE))</f>
        <v/>
      </c>
      <c r="AM61" s="140" t="str">
        <f>IF(AM60="","",VLOOKUP(AM60,シフト記号表!$C$6:$L$47,10,FALSE))</f>
        <v/>
      </c>
      <c r="AN61" s="140" t="str">
        <f>IF(AN60="","",VLOOKUP(AN60,シフト記号表!$C$6:$L$47,10,FALSE))</f>
        <v/>
      </c>
      <c r="AO61" s="140" t="str">
        <f>IF(AO60="","",VLOOKUP(AO60,シフト記号表!$C$6:$L$47,10,FALSE))</f>
        <v/>
      </c>
      <c r="AP61" s="140" t="str">
        <f>IF(AP60="","",VLOOKUP(AP60,シフト記号表!$C$6:$L$47,10,FALSE))</f>
        <v/>
      </c>
      <c r="AQ61" s="141" t="str">
        <f>IF(AQ60="","",VLOOKUP(AQ60,シフト記号表!$C$6:$L$47,10,FALSE))</f>
        <v/>
      </c>
      <c r="AR61" s="139" t="str">
        <f>IF(AR60="","",VLOOKUP(AR60,シフト記号表!$C$6:$L$47,10,FALSE))</f>
        <v/>
      </c>
      <c r="AS61" s="140" t="str">
        <f>IF(AS60="","",VLOOKUP(AS60,シフト記号表!$C$6:$L$47,10,FALSE))</f>
        <v/>
      </c>
      <c r="AT61" s="140" t="str">
        <f>IF(AT60="","",VLOOKUP(AT60,シフト記号表!$C$6:$L$47,10,FALSE))</f>
        <v/>
      </c>
      <c r="AU61" s="140" t="str">
        <f>IF(AU60="","",VLOOKUP(AU60,シフト記号表!$C$6:$L$47,10,FALSE))</f>
        <v/>
      </c>
      <c r="AV61" s="140" t="str">
        <f>IF(AV60="","",VLOOKUP(AV60,シフト記号表!$C$6:$L$47,10,FALSE))</f>
        <v/>
      </c>
      <c r="AW61" s="140" t="str">
        <f>IF(AW60="","",VLOOKUP(AW60,シフト記号表!$C$6:$L$47,10,FALSE))</f>
        <v/>
      </c>
      <c r="AX61" s="141" t="str">
        <f>IF(AX60="","",VLOOKUP(AX60,シフト記号表!$C$6:$L$47,10,FALSE))</f>
        <v/>
      </c>
      <c r="AY61" s="139" t="str">
        <f>IF(AY60="","",VLOOKUP(AY60,シフト記号表!$C$6:$L$47,10,FALSE))</f>
        <v/>
      </c>
      <c r="AZ61" s="140" t="str">
        <f>IF(AZ60="","",VLOOKUP(AZ60,シフト記号表!$C$6:$L$47,10,FALSE))</f>
        <v/>
      </c>
      <c r="BA61" s="140" t="str">
        <f>IF(BA60="","",VLOOKUP(BA60,シフト記号表!$C$6:$L$47,10,FALSE))</f>
        <v/>
      </c>
      <c r="BB61" s="221">
        <f>IF($BE$4="４週",SUM(W61:AX61),IF($BE$4="暦月",SUM(W61:BA61),""))</f>
        <v>0</v>
      </c>
      <c r="BC61" s="222"/>
      <c r="BD61" s="223">
        <f>IF($BE$4="４週",BB61/4,IF($BE$4="暦月",(BB61/($BE$9/7)),""))</f>
        <v>0</v>
      </c>
      <c r="BE61" s="222"/>
      <c r="BF61" s="218"/>
      <c r="BG61" s="219"/>
      <c r="BH61" s="219"/>
      <c r="BI61" s="219"/>
      <c r="BJ61" s="220"/>
    </row>
    <row r="62" spans="2:62" ht="20.25" customHeight="1" x14ac:dyDescent="0.4">
      <c r="B62" s="188">
        <f>B60+1</f>
        <v>24</v>
      </c>
      <c r="C62" s="190"/>
      <c r="D62" s="191"/>
      <c r="E62" s="129"/>
      <c r="F62" s="130"/>
      <c r="G62" s="129"/>
      <c r="H62" s="130"/>
      <c r="I62" s="194"/>
      <c r="J62" s="195"/>
      <c r="K62" s="198"/>
      <c r="L62" s="199"/>
      <c r="M62" s="199"/>
      <c r="N62" s="191"/>
      <c r="O62" s="172"/>
      <c r="P62" s="173"/>
      <c r="Q62" s="173"/>
      <c r="R62" s="173"/>
      <c r="S62" s="174"/>
      <c r="T62" s="159" t="s">
        <v>18</v>
      </c>
      <c r="U62" s="112"/>
      <c r="V62" s="113"/>
      <c r="W62" s="99"/>
      <c r="X62" s="100"/>
      <c r="Y62" s="100"/>
      <c r="Z62" s="100"/>
      <c r="AA62" s="100"/>
      <c r="AB62" s="100"/>
      <c r="AC62" s="101"/>
      <c r="AD62" s="99"/>
      <c r="AE62" s="100"/>
      <c r="AF62" s="100"/>
      <c r="AG62" s="100"/>
      <c r="AH62" s="100"/>
      <c r="AI62" s="100"/>
      <c r="AJ62" s="101"/>
      <c r="AK62" s="99"/>
      <c r="AL62" s="100"/>
      <c r="AM62" s="100"/>
      <c r="AN62" s="100"/>
      <c r="AO62" s="100"/>
      <c r="AP62" s="100"/>
      <c r="AQ62" s="101"/>
      <c r="AR62" s="99"/>
      <c r="AS62" s="100"/>
      <c r="AT62" s="100"/>
      <c r="AU62" s="100"/>
      <c r="AV62" s="100"/>
      <c r="AW62" s="100"/>
      <c r="AX62" s="101"/>
      <c r="AY62" s="99"/>
      <c r="AZ62" s="100"/>
      <c r="BA62" s="102"/>
      <c r="BB62" s="175"/>
      <c r="BC62" s="176"/>
      <c r="BD62" s="177"/>
      <c r="BE62" s="178"/>
      <c r="BF62" s="179"/>
      <c r="BG62" s="180"/>
      <c r="BH62" s="180"/>
      <c r="BI62" s="180"/>
      <c r="BJ62" s="181"/>
    </row>
    <row r="63" spans="2:62" ht="20.25" customHeight="1" x14ac:dyDescent="0.4">
      <c r="B63" s="189"/>
      <c r="C63" s="224"/>
      <c r="D63" s="225"/>
      <c r="E63" s="129"/>
      <c r="F63" s="130">
        <f>C62</f>
        <v>0</v>
      </c>
      <c r="G63" s="129"/>
      <c r="H63" s="130">
        <f>I62</f>
        <v>0</v>
      </c>
      <c r="I63" s="226"/>
      <c r="J63" s="227"/>
      <c r="K63" s="228"/>
      <c r="L63" s="229"/>
      <c r="M63" s="229"/>
      <c r="N63" s="225"/>
      <c r="O63" s="172"/>
      <c r="P63" s="173"/>
      <c r="Q63" s="173"/>
      <c r="R63" s="173"/>
      <c r="S63" s="174"/>
      <c r="T63" s="160" t="s">
        <v>125</v>
      </c>
      <c r="U63" s="114"/>
      <c r="V63" s="161"/>
      <c r="W63" s="139" t="str">
        <f>IF(W62="","",VLOOKUP(W62,シフト記号表!$C$6:$L$47,10,FALSE))</f>
        <v/>
      </c>
      <c r="X63" s="140" t="str">
        <f>IF(X62="","",VLOOKUP(X62,シフト記号表!$C$6:$L$47,10,FALSE))</f>
        <v/>
      </c>
      <c r="Y63" s="140" t="str">
        <f>IF(Y62="","",VLOOKUP(Y62,シフト記号表!$C$6:$L$47,10,FALSE))</f>
        <v/>
      </c>
      <c r="Z63" s="140" t="str">
        <f>IF(Z62="","",VLOOKUP(Z62,シフト記号表!$C$6:$L$47,10,FALSE))</f>
        <v/>
      </c>
      <c r="AA63" s="140" t="str">
        <f>IF(AA62="","",VLOOKUP(AA62,シフト記号表!$C$6:$L$47,10,FALSE))</f>
        <v/>
      </c>
      <c r="AB63" s="140" t="str">
        <f>IF(AB62="","",VLOOKUP(AB62,シフト記号表!$C$6:$L$47,10,FALSE))</f>
        <v/>
      </c>
      <c r="AC63" s="141" t="str">
        <f>IF(AC62="","",VLOOKUP(AC62,シフト記号表!$C$6:$L$47,10,FALSE))</f>
        <v/>
      </c>
      <c r="AD63" s="139" t="str">
        <f>IF(AD62="","",VLOOKUP(AD62,シフト記号表!$C$6:$L$47,10,FALSE))</f>
        <v/>
      </c>
      <c r="AE63" s="140" t="str">
        <f>IF(AE62="","",VLOOKUP(AE62,シフト記号表!$C$6:$L$47,10,FALSE))</f>
        <v/>
      </c>
      <c r="AF63" s="140" t="str">
        <f>IF(AF62="","",VLOOKUP(AF62,シフト記号表!$C$6:$L$47,10,FALSE))</f>
        <v/>
      </c>
      <c r="AG63" s="140" t="str">
        <f>IF(AG62="","",VLOOKUP(AG62,シフト記号表!$C$6:$L$47,10,FALSE))</f>
        <v/>
      </c>
      <c r="AH63" s="140" t="str">
        <f>IF(AH62="","",VLOOKUP(AH62,シフト記号表!$C$6:$L$47,10,FALSE))</f>
        <v/>
      </c>
      <c r="AI63" s="140" t="str">
        <f>IF(AI62="","",VLOOKUP(AI62,シフト記号表!$C$6:$L$47,10,FALSE))</f>
        <v/>
      </c>
      <c r="AJ63" s="141" t="str">
        <f>IF(AJ62="","",VLOOKUP(AJ62,シフト記号表!$C$6:$L$47,10,FALSE))</f>
        <v/>
      </c>
      <c r="AK63" s="139" t="str">
        <f>IF(AK62="","",VLOOKUP(AK62,シフト記号表!$C$6:$L$47,10,FALSE))</f>
        <v/>
      </c>
      <c r="AL63" s="140" t="str">
        <f>IF(AL62="","",VLOOKUP(AL62,シフト記号表!$C$6:$L$47,10,FALSE))</f>
        <v/>
      </c>
      <c r="AM63" s="140" t="str">
        <f>IF(AM62="","",VLOOKUP(AM62,シフト記号表!$C$6:$L$47,10,FALSE))</f>
        <v/>
      </c>
      <c r="AN63" s="140" t="str">
        <f>IF(AN62="","",VLOOKUP(AN62,シフト記号表!$C$6:$L$47,10,FALSE))</f>
        <v/>
      </c>
      <c r="AO63" s="140" t="str">
        <f>IF(AO62="","",VLOOKUP(AO62,シフト記号表!$C$6:$L$47,10,FALSE))</f>
        <v/>
      </c>
      <c r="AP63" s="140" t="str">
        <f>IF(AP62="","",VLOOKUP(AP62,シフト記号表!$C$6:$L$47,10,FALSE))</f>
        <v/>
      </c>
      <c r="AQ63" s="141" t="str">
        <f>IF(AQ62="","",VLOOKUP(AQ62,シフト記号表!$C$6:$L$47,10,FALSE))</f>
        <v/>
      </c>
      <c r="AR63" s="139" t="str">
        <f>IF(AR62="","",VLOOKUP(AR62,シフト記号表!$C$6:$L$47,10,FALSE))</f>
        <v/>
      </c>
      <c r="AS63" s="140" t="str">
        <f>IF(AS62="","",VLOOKUP(AS62,シフト記号表!$C$6:$L$47,10,FALSE))</f>
        <v/>
      </c>
      <c r="AT63" s="140" t="str">
        <f>IF(AT62="","",VLOOKUP(AT62,シフト記号表!$C$6:$L$47,10,FALSE))</f>
        <v/>
      </c>
      <c r="AU63" s="140" t="str">
        <f>IF(AU62="","",VLOOKUP(AU62,シフト記号表!$C$6:$L$47,10,FALSE))</f>
        <v/>
      </c>
      <c r="AV63" s="140" t="str">
        <f>IF(AV62="","",VLOOKUP(AV62,シフト記号表!$C$6:$L$47,10,FALSE))</f>
        <v/>
      </c>
      <c r="AW63" s="140" t="str">
        <f>IF(AW62="","",VLOOKUP(AW62,シフト記号表!$C$6:$L$47,10,FALSE))</f>
        <v/>
      </c>
      <c r="AX63" s="141" t="str">
        <f>IF(AX62="","",VLOOKUP(AX62,シフト記号表!$C$6:$L$47,10,FALSE))</f>
        <v/>
      </c>
      <c r="AY63" s="139" t="str">
        <f>IF(AY62="","",VLOOKUP(AY62,シフト記号表!$C$6:$L$47,10,FALSE))</f>
        <v/>
      </c>
      <c r="AZ63" s="140" t="str">
        <f>IF(AZ62="","",VLOOKUP(AZ62,シフト記号表!$C$6:$L$47,10,FALSE))</f>
        <v/>
      </c>
      <c r="BA63" s="140" t="str">
        <f>IF(BA62="","",VLOOKUP(BA62,シフト記号表!$C$6:$L$47,10,FALSE))</f>
        <v/>
      </c>
      <c r="BB63" s="221">
        <f>IF($BE$4="４週",SUM(W63:AX63),IF($BE$4="暦月",SUM(W63:BA63),""))</f>
        <v>0</v>
      </c>
      <c r="BC63" s="222"/>
      <c r="BD63" s="223">
        <f>IF($BE$4="４週",BB63/4,IF($BE$4="暦月",(BB63/($BE$9/7)),""))</f>
        <v>0</v>
      </c>
      <c r="BE63" s="222"/>
      <c r="BF63" s="218"/>
      <c r="BG63" s="219"/>
      <c r="BH63" s="219"/>
      <c r="BI63" s="219"/>
      <c r="BJ63" s="220"/>
    </row>
    <row r="64" spans="2:62" ht="20.25" customHeight="1" x14ac:dyDescent="0.4">
      <c r="B64" s="188">
        <f>B62+1</f>
        <v>25</v>
      </c>
      <c r="C64" s="190"/>
      <c r="D64" s="191"/>
      <c r="E64" s="129"/>
      <c r="F64" s="130"/>
      <c r="G64" s="129"/>
      <c r="H64" s="130"/>
      <c r="I64" s="194"/>
      <c r="J64" s="195"/>
      <c r="K64" s="198"/>
      <c r="L64" s="199"/>
      <c r="M64" s="199"/>
      <c r="N64" s="191"/>
      <c r="O64" s="172"/>
      <c r="P64" s="173"/>
      <c r="Q64" s="173"/>
      <c r="R64" s="173"/>
      <c r="S64" s="174"/>
      <c r="T64" s="159" t="s">
        <v>18</v>
      </c>
      <c r="U64" s="112"/>
      <c r="V64" s="113"/>
      <c r="W64" s="99"/>
      <c r="X64" s="100"/>
      <c r="Y64" s="100"/>
      <c r="Z64" s="100"/>
      <c r="AA64" s="100"/>
      <c r="AB64" s="100"/>
      <c r="AC64" s="101"/>
      <c r="AD64" s="99"/>
      <c r="AE64" s="100"/>
      <c r="AF64" s="100"/>
      <c r="AG64" s="100"/>
      <c r="AH64" s="100"/>
      <c r="AI64" s="100"/>
      <c r="AJ64" s="101"/>
      <c r="AK64" s="99"/>
      <c r="AL64" s="100"/>
      <c r="AM64" s="100"/>
      <c r="AN64" s="100"/>
      <c r="AO64" s="100"/>
      <c r="AP64" s="100"/>
      <c r="AQ64" s="101"/>
      <c r="AR64" s="99"/>
      <c r="AS64" s="100"/>
      <c r="AT64" s="100"/>
      <c r="AU64" s="100"/>
      <c r="AV64" s="100"/>
      <c r="AW64" s="100"/>
      <c r="AX64" s="101"/>
      <c r="AY64" s="99"/>
      <c r="AZ64" s="100"/>
      <c r="BA64" s="102"/>
      <c r="BB64" s="175"/>
      <c r="BC64" s="176"/>
      <c r="BD64" s="177"/>
      <c r="BE64" s="178"/>
      <c r="BF64" s="179"/>
      <c r="BG64" s="180"/>
      <c r="BH64" s="180"/>
      <c r="BI64" s="180"/>
      <c r="BJ64" s="181"/>
    </row>
    <row r="65" spans="2:62" ht="20.25" customHeight="1" x14ac:dyDescent="0.4">
      <c r="B65" s="189"/>
      <c r="C65" s="224"/>
      <c r="D65" s="225"/>
      <c r="E65" s="129"/>
      <c r="F65" s="130">
        <f>C64</f>
        <v>0</v>
      </c>
      <c r="G65" s="129"/>
      <c r="H65" s="130">
        <f>I64</f>
        <v>0</v>
      </c>
      <c r="I65" s="226"/>
      <c r="J65" s="227"/>
      <c r="K65" s="228"/>
      <c r="L65" s="229"/>
      <c r="M65" s="229"/>
      <c r="N65" s="225"/>
      <c r="O65" s="172"/>
      <c r="P65" s="173"/>
      <c r="Q65" s="173"/>
      <c r="R65" s="173"/>
      <c r="S65" s="174"/>
      <c r="T65" s="160" t="s">
        <v>125</v>
      </c>
      <c r="U65" s="114"/>
      <c r="V65" s="161"/>
      <c r="W65" s="139" t="str">
        <f>IF(W64="","",VLOOKUP(W64,シフト記号表!$C$6:$L$47,10,FALSE))</f>
        <v/>
      </c>
      <c r="X65" s="140" t="str">
        <f>IF(X64="","",VLOOKUP(X64,シフト記号表!$C$6:$L$47,10,FALSE))</f>
        <v/>
      </c>
      <c r="Y65" s="140" t="str">
        <f>IF(Y64="","",VLOOKUP(Y64,シフト記号表!$C$6:$L$47,10,FALSE))</f>
        <v/>
      </c>
      <c r="Z65" s="140" t="str">
        <f>IF(Z64="","",VLOOKUP(Z64,シフト記号表!$C$6:$L$47,10,FALSE))</f>
        <v/>
      </c>
      <c r="AA65" s="140" t="str">
        <f>IF(AA64="","",VLOOKUP(AA64,シフト記号表!$C$6:$L$47,10,FALSE))</f>
        <v/>
      </c>
      <c r="AB65" s="140" t="str">
        <f>IF(AB64="","",VLOOKUP(AB64,シフト記号表!$C$6:$L$47,10,FALSE))</f>
        <v/>
      </c>
      <c r="AC65" s="141" t="str">
        <f>IF(AC64="","",VLOOKUP(AC64,シフト記号表!$C$6:$L$47,10,FALSE))</f>
        <v/>
      </c>
      <c r="AD65" s="139" t="str">
        <f>IF(AD64="","",VLOOKUP(AD64,シフト記号表!$C$6:$L$47,10,FALSE))</f>
        <v/>
      </c>
      <c r="AE65" s="140" t="str">
        <f>IF(AE64="","",VLOOKUP(AE64,シフト記号表!$C$6:$L$47,10,FALSE))</f>
        <v/>
      </c>
      <c r="AF65" s="140" t="str">
        <f>IF(AF64="","",VLOOKUP(AF64,シフト記号表!$C$6:$L$47,10,FALSE))</f>
        <v/>
      </c>
      <c r="AG65" s="140" t="str">
        <f>IF(AG64="","",VLOOKUP(AG64,シフト記号表!$C$6:$L$47,10,FALSE))</f>
        <v/>
      </c>
      <c r="AH65" s="140" t="str">
        <f>IF(AH64="","",VLOOKUP(AH64,シフト記号表!$C$6:$L$47,10,FALSE))</f>
        <v/>
      </c>
      <c r="AI65" s="140" t="str">
        <f>IF(AI64="","",VLOOKUP(AI64,シフト記号表!$C$6:$L$47,10,FALSE))</f>
        <v/>
      </c>
      <c r="AJ65" s="141" t="str">
        <f>IF(AJ64="","",VLOOKUP(AJ64,シフト記号表!$C$6:$L$47,10,FALSE))</f>
        <v/>
      </c>
      <c r="AK65" s="139" t="str">
        <f>IF(AK64="","",VLOOKUP(AK64,シフト記号表!$C$6:$L$47,10,FALSE))</f>
        <v/>
      </c>
      <c r="AL65" s="140" t="str">
        <f>IF(AL64="","",VLOOKUP(AL64,シフト記号表!$C$6:$L$47,10,FALSE))</f>
        <v/>
      </c>
      <c r="AM65" s="140" t="str">
        <f>IF(AM64="","",VLOOKUP(AM64,シフト記号表!$C$6:$L$47,10,FALSE))</f>
        <v/>
      </c>
      <c r="AN65" s="140" t="str">
        <f>IF(AN64="","",VLOOKUP(AN64,シフト記号表!$C$6:$L$47,10,FALSE))</f>
        <v/>
      </c>
      <c r="AO65" s="140" t="str">
        <f>IF(AO64="","",VLOOKUP(AO64,シフト記号表!$C$6:$L$47,10,FALSE))</f>
        <v/>
      </c>
      <c r="AP65" s="140" t="str">
        <f>IF(AP64="","",VLOOKUP(AP64,シフト記号表!$C$6:$L$47,10,FALSE))</f>
        <v/>
      </c>
      <c r="AQ65" s="141" t="str">
        <f>IF(AQ64="","",VLOOKUP(AQ64,シフト記号表!$C$6:$L$47,10,FALSE))</f>
        <v/>
      </c>
      <c r="AR65" s="139" t="str">
        <f>IF(AR64="","",VLOOKUP(AR64,シフト記号表!$C$6:$L$47,10,FALSE))</f>
        <v/>
      </c>
      <c r="AS65" s="140" t="str">
        <f>IF(AS64="","",VLOOKUP(AS64,シフト記号表!$C$6:$L$47,10,FALSE))</f>
        <v/>
      </c>
      <c r="AT65" s="140" t="str">
        <f>IF(AT64="","",VLOOKUP(AT64,シフト記号表!$C$6:$L$47,10,FALSE))</f>
        <v/>
      </c>
      <c r="AU65" s="140" t="str">
        <f>IF(AU64="","",VLOOKUP(AU64,シフト記号表!$C$6:$L$47,10,FALSE))</f>
        <v/>
      </c>
      <c r="AV65" s="140" t="str">
        <f>IF(AV64="","",VLOOKUP(AV64,シフト記号表!$C$6:$L$47,10,FALSE))</f>
        <v/>
      </c>
      <c r="AW65" s="140" t="str">
        <f>IF(AW64="","",VLOOKUP(AW64,シフト記号表!$C$6:$L$47,10,FALSE))</f>
        <v/>
      </c>
      <c r="AX65" s="141" t="str">
        <f>IF(AX64="","",VLOOKUP(AX64,シフト記号表!$C$6:$L$47,10,FALSE))</f>
        <v/>
      </c>
      <c r="AY65" s="139" t="str">
        <f>IF(AY64="","",VLOOKUP(AY64,シフト記号表!$C$6:$L$47,10,FALSE))</f>
        <v/>
      </c>
      <c r="AZ65" s="140" t="str">
        <f>IF(AZ64="","",VLOOKUP(AZ64,シフト記号表!$C$6:$L$47,10,FALSE))</f>
        <v/>
      </c>
      <c r="BA65" s="140" t="str">
        <f>IF(BA64="","",VLOOKUP(BA64,シフト記号表!$C$6:$L$47,10,FALSE))</f>
        <v/>
      </c>
      <c r="BB65" s="221">
        <f>IF($BE$4="４週",SUM(W65:AX65),IF($BE$4="暦月",SUM(W65:BA65),""))</f>
        <v>0</v>
      </c>
      <c r="BC65" s="222"/>
      <c r="BD65" s="223">
        <f>IF($BE$4="４週",BB65/4,IF($BE$4="暦月",(BB65/($BE$9/7)),""))</f>
        <v>0</v>
      </c>
      <c r="BE65" s="222"/>
      <c r="BF65" s="218"/>
      <c r="BG65" s="219"/>
      <c r="BH65" s="219"/>
      <c r="BI65" s="219"/>
      <c r="BJ65" s="220"/>
    </row>
    <row r="66" spans="2:62" ht="20.25" customHeight="1" x14ac:dyDescent="0.4">
      <c r="B66" s="188">
        <f>B64+1</f>
        <v>26</v>
      </c>
      <c r="C66" s="190"/>
      <c r="D66" s="191"/>
      <c r="E66" s="129"/>
      <c r="F66" s="130"/>
      <c r="G66" s="129"/>
      <c r="H66" s="130"/>
      <c r="I66" s="194"/>
      <c r="J66" s="195"/>
      <c r="K66" s="198"/>
      <c r="L66" s="199"/>
      <c r="M66" s="199"/>
      <c r="N66" s="191"/>
      <c r="O66" s="172"/>
      <c r="P66" s="173"/>
      <c r="Q66" s="173"/>
      <c r="R66" s="173"/>
      <c r="S66" s="174"/>
      <c r="T66" s="159" t="s">
        <v>18</v>
      </c>
      <c r="U66" s="112"/>
      <c r="V66" s="113"/>
      <c r="W66" s="99"/>
      <c r="X66" s="100"/>
      <c r="Y66" s="100"/>
      <c r="Z66" s="100"/>
      <c r="AA66" s="100"/>
      <c r="AB66" s="100"/>
      <c r="AC66" s="101"/>
      <c r="AD66" s="99"/>
      <c r="AE66" s="100"/>
      <c r="AF66" s="100"/>
      <c r="AG66" s="100"/>
      <c r="AH66" s="100"/>
      <c r="AI66" s="100"/>
      <c r="AJ66" s="101"/>
      <c r="AK66" s="99"/>
      <c r="AL66" s="100"/>
      <c r="AM66" s="100"/>
      <c r="AN66" s="100"/>
      <c r="AO66" s="100"/>
      <c r="AP66" s="100"/>
      <c r="AQ66" s="101"/>
      <c r="AR66" s="99"/>
      <c r="AS66" s="100"/>
      <c r="AT66" s="100"/>
      <c r="AU66" s="100"/>
      <c r="AV66" s="100"/>
      <c r="AW66" s="100"/>
      <c r="AX66" s="101"/>
      <c r="AY66" s="99"/>
      <c r="AZ66" s="100"/>
      <c r="BA66" s="102"/>
      <c r="BB66" s="175"/>
      <c r="BC66" s="176"/>
      <c r="BD66" s="177"/>
      <c r="BE66" s="178"/>
      <c r="BF66" s="179"/>
      <c r="BG66" s="180"/>
      <c r="BH66" s="180"/>
      <c r="BI66" s="180"/>
      <c r="BJ66" s="181"/>
    </row>
    <row r="67" spans="2:62" ht="20.25" customHeight="1" x14ac:dyDescent="0.4">
      <c r="B67" s="189"/>
      <c r="C67" s="224"/>
      <c r="D67" s="225"/>
      <c r="E67" s="129"/>
      <c r="F67" s="130">
        <f>C66</f>
        <v>0</v>
      </c>
      <c r="G67" s="129"/>
      <c r="H67" s="130">
        <f>I66</f>
        <v>0</v>
      </c>
      <c r="I67" s="226"/>
      <c r="J67" s="227"/>
      <c r="K67" s="228"/>
      <c r="L67" s="229"/>
      <c r="M67" s="229"/>
      <c r="N67" s="225"/>
      <c r="O67" s="172"/>
      <c r="P67" s="173"/>
      <c r="Q67" s="173"/>
      <c r="R67" s="173"/>
      <c r="S67" s="174"/>
      <c r="T67" s="160" t="s">
        <v>125</v>
      </c>
      <c r="U67" s="114"/>
      <c r="V67" s="161"/>
      <c r="W67" s="139" t="str">
        <f>IF(W66="","",VLOOKUP(W66,シフト記号表!$C$6:$L$47,10,FALSE))</f>
        <v/>
      </c>
      <c r="X67" s="140" t="str">
        <f>IF(X66="","",VLOOKUP(X66,シフト記号表!$C$6:$L$47,10,FALSE))</f>
        <v/>
      </c>
      <c r="Y67" s="140" t="str">
        <f>IF(Y66="","",VLOOKUP(Y66,シフト記号表!$C$6:$L$47,10,FALSE))</f>
        <v/>
      </c>
      <c r="Z67" s="140" t="str">
        <f>IF(Z66="","",VLOOKUP(Z66,シフト記号表!$C$6:$L$47,10,FALSE))</f>
        <v/>
      </c>
      <c r="AA67" s="140" t="str">
        <f>IF(AA66="","",VLOOKUP(AA66,シフト記号表!$C$6:$L$47,10,FALSE))</f>
        <v/>
      </c>
      <c r="AB67" s="140" t="str">
        <f>IF(AB66="","",VLOOKUP(AB66,シフト記号表!$C$6:$L$47,10,FALSE))</f>
        <v/>
      </c>
      <c r="AC67" s="141" t="str">
        <f>IF(AC66="","",VLOOKUP(AC66,シフト記号表!$C$6:$L$47,10,FALSE))</f>
        <v/>
      </c>
      <c r="AD67" s="139" t="str">
        <f>IF(AD66="","",VLOOKUP(AD66,シフト記号表!$C$6:$L$47,10,FALSE))</f>
        <v/>
      </c>
      <c r="AE67" s="140" t="str">
        <f>IF(AE66="","",VLOOKUP(AE66,シフト記号表!$C$6:$L$47,10,FALSE))</f>
        <v/>
      </c>
      <c r="AF67" s="140" t="str">
        <f>IF(AF66="","",VLOOKUP(AF66,シフト記号表!$C$6:$L$47,10,FALSE))</f>
        <v/>
      </c>
      <c r="AG67" s="140" t="str">
        <f>IF(AG66="","",VLOOKUP(AG66,シフト記号表!$C$6:$L$47,10,FALSE))</f>
        <v/>
      </c>
      <c r="AH67" s="140" t="str">
        <f>IF(AH66="","",VLOOKUP(AH66,シフト記号表!$C$6:$L$47,10,FALSE))</f>
        <v/>
      </c>
      <c r="AI67" s="140" t="str">
        <f>IF(AI66="","",VLOOKUP(AI66,シフト記号表!$C$6:$L$47,10,FALSE))</f>
        <v/>
      </c>
      <c r="AJ67" s="141" t="str">
        <f>IF(AJ66="","",VLOOKUP(AJ66,シフト記号表!$C$6:$L$47,10,FALSE))</f>
        <v/>
      </c>
      <c r="AK67" s="139" t="str">
        <f>IF(AK66="","",VLOOKUP(AK66,シフト記号表!$C$6:$L$47,10,FALSE))</f>
        <v/>
      </c>
      <c r="AL67" s="140" t="str">
        <f>IF(AL66="","",VLOOKUP(AL66,シフト記号表!$C$6:$L$47,10,FALSE))</f>
        <v/>
      </c>
      <c r="AM67" s="140" t="str">
        <f>IF(AM66="","",VLOOKUP(AM66,シフト記号表!$C$6:$L$47,10,FALSE))</f>
        <v/>
      </c>
      <c r="AN67" s="140" t="str">
        <f>IF(AN66="","",VLOOKUP(AN66,シフト記号表!$C$6:$L$47,10,FALSE))</f>
        <v/>
      </c>
      <c r="AO67" s="140" t="str">
        <f>IF(AO66="","",VLOOKUP(AO66,シフト記号表!$C$6:$L$47,10,FALSE))</f>
        <v/>
      </c>
      <c r="AP67" s="140" t="str">
        <f>IF(AP66="","",VLOOKUP(AP66,シフト記号表!$C$6:$L$47,10,FALSE))</f>
        <v/>
      </c>
      <c r="AQ67" s="141" t="str">
        <f>IF(AQ66="","",VLOOKUP(AQ66,シフト記号表!$C$6:$L$47,10,FALSE))</f>
        <v/>
      </c>
      <c r="AR67" s="139" t="str">
        <f>IF(AR66="","",VLOOKUP(AR66,シフト記号表!$C$6:$L$47,10,FALSE))</f>
        <v/>
      </c>
      <c r="AS67" s="140" t="str">
        <f>IF(AS66="","",VLOOKUP(AS66,シフト記号表!$C$6:$L$47,10,FALSE))</f>
        <v/>
      </c>
      <c r="AT67" s="140" t="str">
        <f>IF(AT66="","",VLOOKUP(AT66,シフト記号表!$C$6:$L$47,10,FALSE))</f>
        <v/>
      </c>
      <c r="AU67" s="140" t="str">
        <f>IF(AU66="","",VLOOKUP(AU66,シフト記号表!$C$6:$L$47,10,FALSE))</f>
        <v/>
      </c>
      <c r="AV67" s="140" t="str">
        <f>IF(AV66="","",VLOOKUP(AV66,シフト記号表!$C$6:$L$47,10,FALSE))</f>
        <v/>
      </c>
      <c r="AW67" s="140" t="str">
        <f>IF(AW66="","",VLOOKUP(AW66,シフト記号表!$C$6:$L$47,10,FALSE))</f>
        <v/>
      </c>
      <c r="AX67" s="141" t="str">
        <f>IF(AX66="","",VLOOKUP(AX66,シフト記号表!$C$6:$L$47,10,FALSE))</f>
        <v/>
      </c>
      <c r="AY67" s="139" t="str">
        <f>IF(AY66="","",VLOOKUP(AY66,シフト記号表!$C$6:$L$47,10,FALSE))</f>
        <v/>
      </c>
      <c r="AZ67" s="140" t="str">
        <f>IF(AZ66="","",VLOOKUP(AZ66,シフト記号表!$C$6:$L$47,10,FALSE))</f>
        <v/>
      </c>
      <c r="BA67" s="140" t="str">
        <f>IF(BA66="","",VLOOKUP(BA66,シフト記号表!$C$6:$L$47,10,FALSE))</f>
        <v/>
      </c>
      <c r="BB67" s="221">
        <f>IF($BE$4="４週",SUM(W67:AX67),IF($BE$4="暦月",SUM(W67:BA67),""))</f>
        <v>0</v>
      </c>
      <c r="BC67" s="222"/>
      <c r="BD67" s="223">
        <f>IF($BE$4="４週",BB67/4,IF($BE$4="暦月",(BB67/($BE$9/7)),""))</f>
        <v>0</v>
      </c>
      <c r="BE67" s="222"/>
      <c r="BF67" s="218"/>
      <c r="BG67" s="219"/>
      <c r="BH67" s="219"/>
      <c r="BI67" s="219"/>
      <c r="BJ67" s="220"/>
    </row>
    <row r="68" spans="2:62" ht="20.25" customHeight="1" x14ac:dyDescent="0.4">
      <c r="B68" s="188">
        <f>B66+1</f>
        <v>27</v>
      </c>
      <c r="C68" s="190"/>
      <c r="D68" s="191"/>
      <c r="E68" s="129"/>
      <c r="F68" s="130"/>
      <c r="G68" s="129"/>
      <c r="H68" s="130"/>
      <c r="I68" s="194"/>
      <c r="J68" s="195"/>
      <c r="K68" s="198"/>
      <c r="L68" s="199"/>
      <c r="M68" s="199"/>
      <c r="N68" s="191"/>
      <c r="O68" s="172"/>
      <c r="P68" s="173"/>
      <c r="Q68" s="173"/>
      <c r="R68" s="173"/>
      <c r="S68" s="174"/>
      <c r="T68" s="159" t="s">
        <v>18</v>
      </c>
      <c r="U68" s="112"/>
      <c r="V68" s="113"/>
      <c r="W68" s="99"/>
      <c r="X68" s="100"/>
      <c r="Y68" s="100"/>
      <c r="Z68" s="100"/>
      <c r="AA68" s="100"/>
      <c r="AB68" s="100"/>
      <c r="AC68" s="101"/>
      <c r="AD68" s="99"/>
      <c r="AE68" s="100"/>
      <c r="AF68" s="100"/>
      <c r="AG68" s="100"/>
      <c r="AH68" s="100"/>
      <c r="AI68" s="100"/>
      <c r="AJ68" s="101"/>
      <c r="AK68" s="99"/>
      <c r="AL68" s="100"/>
      <c r="AM68" s="100"/>
      <c r="AN68" s="100"/>
      <c r="AO68" s="100"/>
      <c r="AP68" s="100"/>
      <c r="AQ68" s="101"/>
      <c r="AR68" s="99"/>
      <c r="AS68" s="100"/>
      <c r="AT68" s="100"/>
      <c r="AU68" s="100"/>
      <c r="AV68" s="100"/>
      <c r="AW68" s="100"/>
      <c r="AX68" s="101"/>
      <c r="AY68" s="99"/>
      <c r="AZ68" s="100"/>
      <c r="BA68" s="102"/>
      <c r="BB68" s="175"/>
      <c r="BC68" s="176"/>
      <c r="BD68" s="177"/>
      <c r="BE68" s="178"/>
      <c r="BF68" s="179"/>
      <c r="BG68" s="180"/>
      <c r="BH68" s="180"/>
      <c r="BI68" s="180"/>
      <c r="BJ68" s="181"/>
    </row>
    <row r="69" spans="2:62" ht="20.25" customHeight="1" x14ac:dyDescent="0.4">
      <c r="B69" s="189"/>
      <c r="C69" s="224"/>
      <c r="D69" s="225"/>
      <c r="E69" s="129"/>
      <c r="F69" s="130">
        <f>C68</f>
        <v>0</v>
      </c>
      <c r="G69" s="129"/>
      <c r="H69" s="130">
        <f>I68</f>
        <v>0</v>
      </c>
      <c r="I69" s="226"/>
      <c r="J69" s="227"/>
      <c r="K69" s="228"/>
      <c r="L69" s="229"/>
      <c r="M69" s="229"/>
      <c r="N69" s="225"/>
      <c r="O69" s="172"/>
      <c r="P69" s="173"/>
      <c r="Q69" s="173"/>
      <c r="R69" s="173"/>
      <c r="S69" s="174"/>
      <c r="T69" s="160" t="s">
        <v>125</v>
      </c>
      <c r="U69" s="114"/>
      <c r="V69" s="161"/>
      <c r="W69" s="139" t="str">
        <f>IF(W68="","",VLOOKUP(W68,シフト記号表!$C$6:$L$47,10,FALSE))</f>
        <v/>
      </c>
      <c r="X69" s="140" t="str">
        <f>IF(X68="","",VLOOKUP(X68,シフト記号表!$C$6:$L$47,10,FALSE))</f>
        <v/>
      </c>
      <c r="Y69" s="140" t="str">
        <f>IF(Y68="","",VLOOKUP(Y68,シフト記号表!$C$6:$L$47,10,FALSE))</f>
        <v/>
      </c>
      <c r="Z69" s="140" t="str">
        <f>IF(Z68="","",VLOOKUP(Z68,シフト記号表!$C$6:$L$47,10,FALSE))</f>
        <v/>
      </c>
      <c r="AA69" s="140" t="str">
        <f>IF(AA68="","",VLOOKUP(AA68,シフト記号表!$C$6:$L$47,10,FALSE))</f>
        <v/>
      </c>
      <c r="AB69" s="140" t="str">
        <f>IF(AB68="","",VLOOKUP(AB68,シフト記号表!$C$6:$L$47,10,FALSE))</f>
        <v/>
      </c>
      <c r="AC69" s="141" t="str">
        <f>IF(AC68="","",VLOOKUP(AC68,シフト記号表!$C$6:$L$47,10,FALSE))</f>
        <v/>
      </c>
      <c r="AD69" s="139" t="str">
        <f>IF(AD68="","",VLOOKUP(AD68,シフト記号表!$C$6:$L$47,10,FALSE))</f>
        <v/>
      </c>
      <c r="AE69" s="140" t="str">
        <f>IF(AE68="","",VLOOKUP(AE68,シフト記号表!$C$6:$L$47,10,FALSE))</f>
        <v/>
      </c>
      <c r="AF69" s="140" t="str">
        <f>IF(AF68="","",VLOOKUP(AF68,シフト記号表!$C$6:$L$47,10,FALSE))</f>
        <v/>
      </c>
      <c r="AG69" s="140" t="str">
        <f>IF(AG68="","",VLOOKUP(AG68,シフト記号表!$C$6:$L$47,10,FALSE))</f>
        <v/>
      </c>
      <c r="AH69" s="140" t="str">
        <f>IF(AH68="","",VLOOKUP(AH68,シフト記号表!$C$6:$L$47,10,FALSE))</f>
        <v/>
      </c>
      <c r="AI69" s="140" t="str">
        <f>IF(AI68="","",VLOOKUP(AI68,シフト記号表!$C$6:$L$47,10,FALSE))</f>
        <v/>
      </c>
      <c r="AJ69" s="141" t="str">
        <f>IF(AJ68="","",VLOOKUP(AJ68,シフト記号表!$C$6:$L$47,10,FALSE))</f>
        <v/>
      </c>
      <c r="AK69" s="139" t="str">
        <f>IF(AK68="","",VLOOKUP(AK68,シフト記号表!$C$6:$L$47,10,FALSE))</f>
        <v/>
      </c>
      <c r="AL69" s="140" t="str">
        <f>IF(AL68="","",VLOOKUP(AL68,シフト記号表!$C$6:$L$47,10,FALSE))</f>
        <v/>
      </c>
      <c r="AM69" s="140" t="str">
        <f>IF(AM68="","",VLOOKUP(AM68,シフト記号表!$C$6:$L$47,10,FALSE))</f>
        <v/>
      </c>
      <c r="AN69" s="140" t="str">
        <f>IF(AN68="","",VLOOKUP(AN68,シフト記号表!$C$6:$L$47,10,FALSE))</f>
        <v/>
      </c>
      <c r="AO69" s="140" t="str">
        <f>IF(AO68="","",VLOOKUP(AO68,シフト記号表!$C$6:$L$47,10,FALSE))</f>
        <v/>
      </c>
      <c r="AP69" s="140" t="str">
        <f>IF(AP68="","",VLOOKUP(AP68,シフト記号表!$C$6:$L$47,10,FALSE))</f>
        <v/>
      </c>
      <c r="AQ69" s="141" t="str">
        <f>IF(AQ68="","",VLOOKUP(AQ68,シフト記号表!$C$6:$L$47,10,FALSE))</f>
        <v/>
      </c>
      <c r="AR69" s="139" t="str">
        <f>IF(AR68="","",VLOOKUP(AR68,シフト記号表!$C$6:$L$47,10,FALSE))</f>
        <v/>
      </c>
      <c r="AS69" s="140" t="str">
        <f>IF(AS68="","",VLOOKUP(AS68,シフト記号表!$C$6:$L$47,10,FALSE))</f>
        <v/>
      </c>
      <c r="AT69" s="140" t="str">
        <f>IF(AT68="","",VLOOKUP(AT68,シフト記号表!$C$6:$L$47,10,FALSE))</f>
        <v/>
      </c>
      <c r="AU69" s="140" t="str">
        <f>IF(AU68="","",VLOOKUP(AU68,シフト記号表!$C$6:$L$47,10,FALSE))</f>
        <v/>
      </c>
      <c r="AV69" s="140" t="str">
        <f>IF(AV68="","",VLOOKUP(AV68,シフト記号表!$C$6:$L$47,10,FALSE))</f>
        <v/>
      </c>
      <c r="AW69" s="140" t="str">
        <f>IF(AW68="","",VLOOKUP(AW68,シフト記号表!$C$6:$L$47,10,FALSE))</f>
        <v/>
      </c>
      <c r="AX69" s="141" t="str">
        <f>IF(AX68="","",VLOOKUP(AX68,シフト記号表!$C$6:$L$47,10,FALSE))</f>
        <v/>
      </c>
      <c r="AY69" s="139" t="str">
        <f>IF(AY68="","",VLOOKUP(AY68,シフト記号表!$C$6:$L$47,10,FALSE))</f>
        <v/>
      </c>
      <c r="AZ69" s="140" t="str">
        <f>IF(AZ68="","",VLOOKUP(AZ68,シフト記号表!$C$6:$L$47,10,FALSE))</f>
        <v/>
      </c>
      <c r="BA69" s="140" t="str">
        <f>IF(BA68="","",VLOOKUP(BA68,シフト記号表!$C$6:$L$47,10,FALSE))</f>
        <v/>
      </c>
      <c r="BB69" s="221">
        <f>IF($BE$4="４週",SUM(W69:AX69),IF($BE$4="暦月",SUM(W69:BA69),""))</f>
        <v>0</v>
      </c>
      <c r="BC69" s="222"/>
      <c r="BD69" s="223">
        <f>IF($BE$4="４週",BB69/4,IF($BE$4="暦月",(BB69/($BE$9/7)),""))</f>
        <v>0</v>
      </c>
      <c r="BE69" s="222"/>
      <c r="BF69" s="218"/>
      <c r="BG69" s="219"/>
      <c r="BH69" s="219"/>
      <c r="BI69" s="219"/>
      <c r="BJ69" s="220"/>
    </row>
    <row r="70" spans="2:62" ht="20.25" customHeight="1" x14ac:dyDescent="0.4">
      <c r="B70" s="188">
        <f>B68+1</f>
        <v>28</v>
      </c>
      <c r="C70" s="190"/>
      <c r="D70" s="191"/>
      <c r="E70" s="129"/>
      <c r="F70" s="130"/>
      <c r="G70" s="129"/>
      <c r="H70" s="130"/>
      <c r="I70" s="194"/>
      <c r="J70" s="195"/>
      <c r="K70" s="198"/>
      <c r="L70" s="199"/>
      <c r="M70" s="199"/>
      <c r="N70" s="191"/>
      <c r="O70" s="172"/>
      <c r="P70" s="173"/>
      <c r="Q70" s="173"/>
      <c r="R70" s="173"/>
      <c r="S70" s="174"/>
      <c r="T70" s="159" t="s">
        <v>18</v>
      </c>
      <c r="U70" s="112"/>
      <c r="V70" s="113"/>
      <c r="W70" s="99"/>
      <c r="X70" s="100"/>
      <c r="Y70" s="100"/>
      <c r="Z70" s="100"/>
      <c r="AA70" s="100"/>
      <c r="AB70" s="100"/>
      <c r="AC70" s="101"/>
      <c r="AD70" s="99"/>
      <c r="AE70" s="100"/>
      <c r="AF70" s="100"/>
      <c r="AG70" s="100"/>
      <c r="AH70" s="100"/>
      <c r="AI70" s="100"/>
      <c r="AJ70" s="101"/>
      <c r="AK70" s="99"/>
      <c r="AL70" s="100"/>
      <c r="AM70" s="100"/>
      <c r="AN70" s="100"/>
      <c r="AO70" s="100"/>
      <c r="AP70" s="100"/>
      <c r="AQ70" s="101"/>
      <c r="AR70" s="99"/>
      <c r="AS70" s="100"/>
      <c r="AT70" s="100"/>
      <c r="AU70" s="100"/>
      <c r="AV70" s="100"/>
      <c r="AW70" s="100"/>
      <c r="AX70" s="101"/>
      <c r="AY70" s="99"/>
      <c r="AZ70" s="100"/>
      <c r="BA70" s="102"/>
      <c r="BB70" s="175"/>
      <c r="BC70" s="176"/>
      <c r="BD70" s="177"/>
      <c r="BE70" s="178"/>
      <c r="BF70" s="179"/>
      <c r="BG70" s="180"/>
      <c r="BH70" s="180"/>
      <c r="BI70" s="180"/>
      <c r="BJ70" s="181"/>
    </row>
    <row r="71" spans="2:62" ht="20.25" customHeight="1" x14ac:dyDescent="0.4">
      <c r="B71" s="189"/>
      <c r="C71" s="224"/>
      <c r="D71" s="225"/>
      <c r="E71" s="129"/>
      <c r="F71" s="130">
        <f>C70</f>
        <v>0</v>
      </c>
      <c r="G71" s="129"/>
      <c r="H71" s="130">
        <f>I70</f>
        <v>0</v>
      </c>
      <c r="I71" s="226"/>
      <c r="J71" s="227"/>
      <c r="K71" s="228"/>
      <c r="L71" s="229"/>
      <c r="M71" s="229"/>
      <c r="N71" s="225"/>
      <c r="O71" s="172"/>
      <c r="P71" s="173"/>
      <c r="Q71" s="173"/>
      <c r="R71" s="173"/>
      <c r="S71" s="174"/>
      <c r="T71" s="160" t="s">
        <v>125</v>
      </c>
      <c r="U71" s="114"/>
      <c r="V71" s="161"/>
      <c r="W71" s="139" t="str">
        <f>IF(W70="","",VLOOKUP(W70,シフト記号表!$C$6:$L$47,10,FALSE))</f>
        <v/>
      </c>
      <c r="X71" s="140" t="str">
        <f>IF(X70="","",VLOOKUP(X70,シフト記号表!$C$6:$L$47,10,FALSE))</f>
        <v/>
      </c>
      <c r="Y71" s="140" t="str">
        <f>IF(Y70="","",VLOOKUP(Y70,シフト記号表!$C$6:$L$47,10,FALSE))</f>
        <v/>
      </c>
      <c r="Z71" s="140" t="str">
        <f>IF(Z70="","",VLOOKUP(Z70,シフト記号表!$C$6:$L$47,10,FALSE))</f>
        <v/>
      </c>
      <c r="AA71" s="140" t="str">
        <f>IF(AA70="","",VLOOKUP(AA70,シフト記号表!$C$6:$L$47,10,FALSE))</f>
        <v/>
      </c>
      <c r="AB71" s="140" t="str">
        <f>IF(AB70="","",VLOOKUP(AB70,シフト記号表!$C$6:$L$47,10,FALSE))</f>
        <v/>
      </c>
      <c r="AC71" s="141" t="str">
        <f>IF(AC70="","",VLOOKUP(AC70,シフト記号表!$C$6:$L$47,10,FALSE))</f>
        <v/>
      </c>
      <c r="AD71" s="139" t="str">
        <f>IF(AD70="","",VLOOKUP(AD70,シフト記号表!$C$6:$L$47,10,FALSE))</f>
        <v/>
      </c>
      <c r="AE71" s="140" t="str">
        <f>IF(AE70="","",VLOOKUP(AE70,シフト記号表!$C$6:$L$47,10,FALSE))</f>
        <v/>
      </c>
      <c r="AF71" s="140" t="str">
        <f>IF(AF70="","",VLOOKUP(AF70,シフト記号表!$C$6:$L$47,10,FALSE))</f>
        <v/>
      </c>
      <c r="AG71" s="140" t="str">
        <f>IF(AG70="","",VLOOKUP(AG70,シフト記号表!$C$6:$L$47,10,FALSE))</f>
        <v/>
      </c>
      <c r="AH71" s="140" t="str">
        <f>IF(AH70="","",VLOOKUP(AH70,シフト記号表!$C$6:$L$47,10,FALSE))</f>
        <v/>
      </c>
      <c r="AI71" s="140" t="str">
        <f>IF(AI70="","",VLOOKUP(AI70,シフト記号表!$C$6:$L$47,10,FALSE))</f>
        <v/>
      </c>
      <c r="AJ71" s="141" t="str">
        <f>IF(AJ70="","",VLOOKUP(AJ70,シフト記号表!$C$6:$L$47,10,FALSE))</f>
        <v/>
      </c>
      <c r="AK71" s="139" t="str">
        <f>IF(AK70="","",VLOOKUP(AK70,シフト記号表!$C$6:$L$47,10,FALSE))</f>
        <v/>
      </c>
      <c r="AL71" s="140" t="str">
        <f>IF(AL70="","",VLOOKUP(AL70,シフト記号表!$C$6:$L$47,10,FALSE))</f>
        <v/>
      </c>
      <c r="AM71" s="140" t="str">
        <f>IF(AM70="","",VLOOKUP(AM70,シフト記号表!$C$6:$L$47,10,FALSE))</f>
        <v/>
      </c>
      <c r="AN71" s="140" t="str">
        <f>IF(AN70="","",VLOOKUP(AN70,シフト記号表!$C$6:$L$47,10,FALSE))</f>
        <v/>
      </c>
      <c r="AO71" s="140" t="str">
        <f>IF(AO70="","",VLOOKUP(AO70,シフト記号表!$C$6:$L$47,10,FALSE))</f>
        <v/>
      </c>
      <c r="AP71" s="140" t="str">
        <f>IF(AP70="","",VLOOKUP(AP70,シフト記号表!$C$6:$L$47,10,FALSE))</f>
        <v/>
      </c>
      <c r="AQ71" s="141" t="str">
        <f>IF(AQ70="","",VLOOKUP(AQ70,シフト記号表!$C$6:$L$47,10,FALSE))</f>
        <v/>
      </c>
      <c r="AR71" s="139" t="str">
        <f>IF(AR70="","",VLOOKUP(AR70,シフト記号表!$C$6:$L$47,10,FALSE))</f>
        <v/>
      </c>
      <c r="AS71" s="140" t="str">
        <f>IF(AS70="","",VLOOKUP(AS70,シフト記号表!$C$6:$L$47,10,FALSE))</f>
        <v/>
      </c>
      <c r="AT71" s="140" t="str">
        <f>IF(AT70="","",VLOOKUP(AT70,シフト記号表!$C$6:$L$47,10,FALSE))</f>
        <v/>
      </c>
      <c r="AU71" s="140" t="str">
        <f>IF(AU70="","",VLOOKUP(AU70,シフト記号表!$C$6:$L$47,10,FALSE))</f>
        <v/>
      </c>
      <c r="AV71" s="140" t="str">
        <f>IF(AV70="","",VLOOKUP(AV70,シフト記号表!$C$6:$L$47,10,FALSE))</f>
        <v/>
      </c>
      <c r="AW71" s="140" t="str">
        <f>IF(AW70="","",VLOOKUP(AW70,シフト記号表!$C$6:$L$47,10,FALSE))</f>
        <v/>
      </c>
      <c r="AX71" s="141" t="str">
        <f>IF(AX70="","",VLOOKUP(AX70,シフト記号表!$C$6:$L$47,10,FALSE))</f>
        <v/>
      </c>
      <c r="AY71" s="139" t="str">
        <f>IF(AY70="","",VLOOKUP(AY70,シフト記号表!$C$6:$L$47,10,FALSE))</f>
        <v/>
      </c>
      <c r="AZ71" s="140" t="str">
        <f>IF(AZ70="","",VLOOKUP(AZ70,シフト記号表!$C$6:$L$47,10,FALSE))</f>
        <v/>
      </c>
      <c r="BA71" s="140" t="str">
        <f>IF(BA70="","",VLOOKUP(BA70,シフト記号表!$C$6:$L$47,10,FALSE))</f>
        <v/>
      </c>
      <c r="BB71" s="221">
        <f>IF($BE$4="４週",SUM(W71:AX71),IF($BE$4="暦月",SUM(W71:BA71),""))</f>
        <v>0</v>
      </c>
      <c r="BC71" s="222"/>
      <c r="BD71" s="223">
        <f>IF($BE$4="４週",BB71/4,IF($BE$4="暦月",(BB71/($BE$9/7)),""))</f>
        <v>0</v>
      </c>
      <c r="BE71" s="222"/>
      <c r="BF71" s="218"/>
      <c r="BG71" s="219"/>
      <c r="BH71" s="219"/>
      <c r="BI71" s="219"/>
      <c r="BJ71" s="220"/>
    </row>
    <row r="72" spans="2:62" ht="20.25" customHeight="1" x14ac:dyDescent="0.4">
      <c r="B72" s="188">
        <f>B70+1</f>
        <v>29</v>
      </c>
      <c r="C72" s="190"/>
      <c r="D72" s="191"/>
      <c r="E72" s="129"/>
      <c r="F72" s="130"/>
      <c r="G72" s="129"/>
      <c r="H72" s="130"/>
      <c r="I72" s="194"/>
      <c r="J72" s="195"/>
      <c r="K72" s="198"/>
      <c r="L72" s="199"/>
      <c r="M72" s="199"/>
      <c r="N72" s="191"/>
      <c r="O72" s="172"/>
      <c r="P72" s="173"/>
      <c r="Q72" s="173"/>
      <c r="R72" s="173"/>
      <c r="S72" s="174"/>
      <c r="T72" s="159" t="s">
        <v>18</v>
      </c>
      <c r="U72" s="112"/>
      <c r="V72" s="113"/>
      <c r="W72" s="99"/>
      <c r="X72" s="100"/>
      <c r="Y72" s="100"/>
      <c r="Z72" s="100"/>
      <c r="AA72" s="100"/>
      <c r="AB72" s="100"/>
      <c r="AC72" s="101"/>
      <c r="AD72" s="99"/>
      <c r="AE72" s="100"/>
      <c r="AF72" s="100"/>
      <c r="AG72" s="100"/>
      <c r="AH72" s="100"/>
      <c r="AI72" s="100"/>
      <c r="AJ72" s="101"/>
      <c r="AK72" s="99"/>
      <c r="AL72" s="100"/>
      <c r="AM72" s="100"/>
      <c r="AN72" s="100"/>
      <c r="AO72" s="100"/>
      <c r="AP72" s="100"/>
      <c r="AQ72" s="101"/>
      <c r="AR72" s="99"/>
      <c r="AS72" s="100"/>
      <c r="AT72" s="100"/>
      <c r="AU72" s="100"/>
      <c r="AV72" s="100"/>
      <c r="AW72" s="100"/>
      <c r="AX72" s="101"/>
      <c r="AY72" s="99"/>
      <c r="AZ72" s="100"/>
      <c r="BA72" s="102"/>
      <c r="BB72" s="175"/>
      <c r="BC72" s="176"/>
      <c r="BD72" s="177"/>
      <c r="BE72" s="178"/>
      <c r="BF72" s="179"/>
      <c r="BG72" s="180"/>
      <c r="BH72" s="180"/>
      <c r="BI72" s="180"/>
      <c r="BJ72" s="181"/>
    </row>
    <row r="73" spans="2:62" ht="20.25" customHeight="1" x14ac:dyDescent="0.4">
      <c r="B73" s="189"/>
      <c r="C73" s="192"/>
      <c r="D73" s="193"/>
      <c r="E73" s="170"/>
      <c r="F73" s="171">
        <f>C72</f>
        <v>0</v>
      </c>
      <c r="G73" s="170"/>
      <c r="H73" s="171">
        <f>I72</f>
        <v>0</v>
      </c>
      <c r="I73" s="196"/>
      <c r="J73" s="197"/>
      <c r="K73" s="200"/>
      <c r="L73" s="201"/>
      <c r="M73" s="201"/>
      <c r="N73" s="193"/>
      <c r="O73" s="172"/>
      <c r="P73" s="173"/>
      <c r="Q73" s="173"/>
      <c r="R73" s="173"/>
      <c r="S73" s="174"/>
      <c r="T73" s="160" t="s">
        <v>125</v>
      </c>
      <c r="U73" s="114"/>
      <c r="V73" s="161"/>
      <c r="W73" s="139" t="str">
        <f>IF(W72="","",VLOOKUP(W72,シフト記号表!$C$6:$L$47,10,FALSE))</f>
        <v/>
      </c>
      <c r="X73" s="140" t="str">
        <f>IF(X72="","",VLOOKUP(X72,シフト記号表!$C$6:$L$47,10,FALSE))</f>
        <v/>
      </c>
      <c r="Y73" s="140" t="str">
        <f>IF(Y72="","",VLOOKUP(Y72,シフト記号表!$C$6:$L$47,10,FALSE))</f>
        <v/>
      </c>
      <c r="Z73" s="140" t="str">
        <f>IF(Z72="","",VLOOKUP(Z72,シフト記号表!$C$6:$L$47,10,FALSE))</f>
        <v/>
      </c>
      <c r="AA73" s="140" t="str">
        <f>IF(AA72="","",VLOOKUP(AA72,シフト記号表!$C$6:$L$47,10,FALSE))</f>
        <v/>
      </c>
      <c r="AB73" s="140" t="str">
        <f>IF(AB72="","",VLOOKUP(AB72,シフト記号表!$C$6:$L$47,10,FALSE))</f>
        <v/>
      </c>
      <c r="AC73" s="141" t="str">
        <f>IF(AC72="","",VLOOKUP(AC72,シフト記号表!$C$6:$L$47,10,FALSE))</f>
        <v/>
      </c>
      <c r="AD73" s="139" t="str">
        <f>IF(AD72="","",VLOOKUP(AD72,シフト記号表!$C$6:$L$47,10,FALSE))</f>
        <v/>
      </c>
      <c r="AE73" s="140" t="str">
        <f>IF(AE72="","",VLOOKUP(AE72,シフト記号表!$C$6:$L$47,10,FALSE))</f>
        <v/>
      </c>
      <c r="AF73" s="140" t="str">
        <f>IF(AF72="","",VLOOKUP(AF72,シフト記号表!$C$6:$L$47,10,FALSE))</f>
        <v/>
      </c>
      <c r="AG73" s="140" t="str">
        <f>IF(AG72="","",VLOOKUP(AG72,シフト記号表!$C$6:$L$47,10,FALSE))</f>
        <v/>
      </c>
      <c r="AH73" s="140" t="str">
        <f>IF(AH72="","",VLOOKUP(AH72,シフト記号表!$C$6:$L$47,10,FALSE))</f>
        <v/>
      </c>
      <c r="AI73" s="140" t="str">
        <f>IF(AI72="","",VLOOKUP(AI72,シフト記号表!$C$6:$L$47,10,FALSE))</f>
        <v/>
      </c>
      <c r="AJ73" s="141" t="str">
        <f>IF(AJ72="","",VLOOKUP(AJ72,シフト記号表!$C$6:$L$47,10,FALSE))</f>
        <v/>
      </c>
      <c r="AK73" s="139" t="str">
        <f>IF(AK72="","",VLOOKUP(AK72,シフト記号表!$C$6:$L$47,10,FALSE))</f>
        <v/>
      </c>
      <c r="AL73" s="140" t="str">
        <f>IF(AL72="","",VLOOKUP(AL72,シフト記号表!$C$6:$L$47,10,FALSE))</f>
        <v/>
      </c>
      <c r="AM73" s="140" t="str">
        <f>IF(AM72="","",VLOOKUP(AM72,シフト記号表!$C$6:$L$47,10,FALSE))</f>
        <v/>
      </c>
      <c r="AN73" s="140" t="str">
        <f>IF(AN72="","",VLOOKUP(AN72,シフト記号表!$C$6:$L$47,10,FALSE))</f>
        <v/>
      </c>
      <c r="AO73" s="140" t="str">
        <f>IF(AO72="","",VLOOKUP(AO72,シフト記号表!$C$6:$L$47,10,FALSE))</f>
        <v/>
      </c>
      <c r="AP73" s="140" t="str">
        <f>IF(AP72="","",VLOOKUP(AP72,シフト記号表!$C$6:$L$47,10,FALSE))</f>
        <v/>
      </c>
      <c r="AQ73" s="141" t="str">
        <f>IF(AQ72="","",VLOOKUP(AQ72,シフト記号表!$C$6:$L$47,10,FALSE))</f>
        <v/>
      </c>
      <c r="AR73" s="139" t="str">
        <f>IF(AR72="","",VLOOKUP(AR72,シフト記号表!$C$6:$L$47,10,FALSE))</f>
        <v/>
      </c>
      <c r="AS73" s="140" t="str">
        <f>IF(AS72="","",VLOOKUP(AS72,シフト記号表!$C$6:$L$47,10,FALSE))</f>
        <v/>
      </c>
      <c r="AT73" s="140" t="str">
        <f>IF(AT72="","",VLOOKUP(AT72,シフト記号表!$C$6:$L$47,10,FALSE))</f>
        <v/>
      </c>
      <c r="AU73" s="140" t="str">
        <f>IF(AU72="","",VLOOKUP(AU72,シフト記号表!$C$6:$L$47,10,FALSE))</f>
        <v/>
      </c>
      <c r="AV73" s="140" t="str">
        <f>IF(AV72="","",VLOOKUP(AV72,シフト記号表!$C$6:$L$47,10,FALSE))</f>
        <v/>
      </c>
      <c r="AW73" s="140" t="str">
        <f>IF(AW72="","",VLOOKUP(AW72,シフト記号表!$C$6:$L$47,10,FALSE))</f>
        <v/>
      </c>
      <c r="AX73" s="141" t="str">
        <f>IF(AX72="","",VLOOKUP(AX72,シフト記号表!$C$6:$L$47,10,FALSE))</f>
        <v/>
      </c>
      <c r="AY73" s="139" t="str">
        <f>IF(AY72="","",VLOOKUP(AY72,シフト記号表!$C$6:$L$47,10,FALSE))</f>
        <v/>
      </c>
      <c r="AZ73" s="140" t="str">
        <f>IF(AZ72="","",VLOOKUP(AZ72,シフト記号表!$C$6:$L$47,10,FALSE))</f>
        <v/>
      </c>
      <c r="BA73" s="140" t="str">
        <f>IF(BA72="","",VLOOKUP(BA72,シフト記号表!$C$6:$L$47,10,FALSE))</f>
        <v/>
      </c>
      <c r="BB73" s="185">
        <f>IF($BE$4="４週",SUM(W73:AX73),IF($BE$4="暦月",SUM(W73:BA73),""))</f>
        <v>0</v>
      </c>
      <c r="BC73" s="186"/>
      <c r="BD73" s="187">
        <f>IF($BE$4="４週",BB73/4,IF($BE$4="暦月",(BB73/($BE$9/7)),""))</f>
        <v>0</v>
      </c>
      <c r="BE73" s="186"/>
      <c r="BF73" s="182"/>
      <c r="BG73" s="183"/>
      <c r="BH73" s="183"/>
      <c r="BI73" s="183"/>
      <c r="BJ73" s="184"/>
    </row>
    <row r="74" spans="2:62" ht="20.25" customHeight="1" x14ac:dyDescent="0.4">
      <c r="B74" s="188">
        <f>B72+1</f>
        <v>30</v>
      </c>
      <c r="C74" s="190"/>
      <c r="D74" s="191"/>
      <c r="E74" s="129"/>
      <c r="F74" s="130"/>
      <c r="G74" s="129"/>
      <c r="H74" s="130"/>
      <c r="I74" s="194"/>
      <c r="J74" s="195"/>
      <c r="K74" s="198"/>
      <c r="L74" s="199"/>
      <c r="M74" s="199"/>
      <c r="N74" s="191"/>
      <c r="O74" s="172"/>
      <c r="P74" s="173"/>
      <c r="Q74" s="173"/>
      <c r="R74" s="173"/>
      <c r="S74" s="174"/>
      <c r="T74" s="159" t="s">
        <v>18</v>
      </c>
      <c r="U74" s="112"/>
      <c r="V74" s="113"/>
      <c r="W74" s="99"/>
      <c r="X74" s="100"/>
      <c r="Y74" s="100"/>
      <c r="Z74" s="100"/>
      <c r="AA74" s="100"/>
      <c r="AB74" s="100"/>
      <c r="AC74" s="101"/>
      <c r="AD74" s="99"/>
      <c r="AE74" s="100"/>
      <c r="AF74" s="100"/>
      <c r="AG74" s="100"/>
      <c r="AH74" s="100"/>
      <c r="AI74" s="100"/>
      <c r="AJ74" s="101"/>
      <c r="AK74" s="99"/>
      <c r="AL74" s="100"/>
      <c r="AM74" s="100"/>
      <c r="AN74" s="100"/>
      <c r="AO74" s="100"/>
      <c r="AP74" s="100"/>
      <c r="AQ74" s="101"/>
      <c r="AR74" s="99"/>
      <c r="AS74" s="100"/>
      <c r="AT74" s="100"/>
      <c r="AU74" s="100"/>
      <c r="AV74" s="100"/>
      <c r="AW74" s="100"/>
      <c r="AX74" s="101"/>
      <c r="AY74" s="99"/>
      <c r="AZ74" s="100"/>
      <c r="BA74" s="102"/>
      <c r="BB74" s="175"/>
      <c r="BC74" s="176"/>
      <c r="BD74" s="177"/>
      <c r="BE74" s="178"/>
      <c r="BF74" s="179"/>
      <c r="BG74" s="180"/>
      <c r="BH74" s="180"/>
      <c r="BI74" s="180"/>
      <c r="BJ74" s="181"/>
    </row>
    <row r="75" spans="2:62" ht="20.25" customHeight="1" x14ac:dyDescent="0.4">
      <c r="B75" s="189"/>
      <c r="C75" s="192"/>
      <c r="D75" s="193"/>
      <c r="E75" s="170"/>
      <c r="F75" s="171">
        <f>C74</f>
        <v>0</v>
      </c>
      <c r="G75" s="170"/>
      <c r="H75" s="171">
        <f>I74</f>
        <v>0</v>
      </c>
      <c r="I75" s="196"/>
      <c r="J75" s="197"/>
      <c r="K75" s="200"/>
      <c r="L75" s="201"/>
      <c r="M75" s="201"/>
      <c r="N75" s="193"/>
      <c r="O75" s="172"/>
      <c r="P75" s="173"/>
      <c r="Q75" s="173"/>
      <c r="R75" s="173"/>
      <c r="S75" s="174"/>
      <c r="T75" s="160" t="s">
        <v>125</v>
      </c>
      <c r="U75" s="114"/>
      <c r="V75" s="161"/>
      <c r="W75" s="139" t="str">
        <f>IF(W74="","",VLOOKUP(W74,シフト記号表!$C$6:$L$47,10,FALSE))</f>
        <v/>
      </c>
      <c r="X75" s="140" t="str">
        <f>IF(X74="","",VLOOKUP(X74,シフト記号表!$C$6:$L$47,10,FALSE))</f>
        <v/>
      </c>
      <c r="Y75" s="140" t="str">
        <f>IF(Y74="","",VLOOKUP(Y74,シフト記号表!$C$6:$L$47,10,FALSE))</f>
        <v/>
      </c>
      <c r="Z75" s="140" t="str">
        <f>IF(Z74="","",VLOOKUP(Z74,シフト記号表!$C$6:$L$47,10,FALSE))</f>
        <v/>
      </c>
      <c r="AA75" s="140" t="str">
        <f>IF(AA74="","",VLOOKUP(AA74,シフト記号表!$C$6:$L$47,10,FALSE))</f>
        <v/>
      </c>
      <c r="AB75" s="140" t="str">
        <f>IF(AB74="","",VLOOKUP(AB74,シフト記号表!$C$6:$L$47,10,FALSE))</f>
        <v/>
      </c>
      <c r="AC75" s="141" t="str">
        <f>IF(AC74="","",VLOOKUP(AC74,シフト記号表!$C$6:$L$47,10,FALSE))</f>
        <v/>
      </c>
      <c r="AD75" s="139" t="str">
        <f>IF(AD74="","",VLOOKUP(AD74,シフト記号表!$C$6:$L$47,10,FALSE))</f>
        <v/>
      </c>
      <c r="AE75" s="140" t="str">
        <f>IF(AE74="","",VLOOKUP(AE74,シフト記号表!$C$6:$L$47,10,FALSE))</f>
        <v/>
      </c>
      <c r="AF75" s="140" t="str">
        <f>IF(AF74="","",VLOOKUP(AF74,シフト記号表!$C$6:$L$47,10,FALSE))</f>
        <v/>
      </c>
      <c r="AG75" s="140" t="str">
        <f>IF(AG74="","",VLOOKUP(AG74,シフト記号表!$C$6:$L$47,10,FALSE))</f>
        <v/>
      </c>
      <c r="AH75" s="140" t="str">
        <f>IF(AH74="","",VLOOKUP(AH74,シフト記号表!$C$6:$L$47,10,FALSE))</f>
        <v/>
      </c>
      <c r="AI75" s="140" t="str">
        <f>IF(AI74="","",VLOOKUP(AI74,シフト記号表!$C$6:$L$47,10,FALSE))</f>
        <v/>
      </c>
      <c r="AJ75" s="141" t="str">
        <f>IF(AJ74="","",VLOOKUP(AJ74,シフト記号表!$C$6:$L$47,10,FALSE))</f>
        <v/>
      </c>
      <c r="AK75" s="139" t="str">
        <f>IF(AK74="","",VLOOKUP(AK74,シフト記号表!$C$6:$L$47,10,FALSE))</f>
        <v/>
      </c>
      <c r="AL75" s="140" t="str">
        <f>IF(AL74="","",VLOOKUP(AL74,シフト記号表!$C$6:$L$47,10,FALSE))</f>
        <v/>
      </c>
      <c r="AM75" s="140" t="str">
        <f>IF(AM74="","",VLOOKUP(AM74,シフト記号表!$C$6:$L$47,10,FALSE))</f>
        <v/>
      </c>
      <c r="AN75" s="140" t="str">
        <f>IF(AN74="","",VLOOKUP(AN74,シフト記号表!$C$6:$L$47,10,FALSE))</f>
        <v/>
      </c>
      <c r="AO75" s="140" t="str">
        <f>IF(AO74="","",VLOOKUP(AO74,シフト記号表!$C$6:$L$47,10,FALSE))</f>
        <v/>
      </c>
      <c r="AP75" s="140" t="str">
        <f>IF(AP74="","",VLOOKUP(AP74,シフト記号表!$C$6:$L$47,10,FALSE))</f>
        <v/>
      </c>
      <c r="AQ75" s="141" t="str">
        <f>IF(AQ74="","",VLOOKUP(AQ74,シフト記号表!$C$6:$L$47,10,FALSE))</f>
        <v/>
      </c>
      <c r="AR75" s="139" t="str">
        <f>IF(AR74="","",VLOOKUP(AR74,シフト記号表!$C$6:$L$47,10,FALSE))</f>
        <v/>
      </c>
      <c r="AS75" s="140" t="str">
        <f>IF(AS74="","",VLOOKUP(AS74,シフト記号表!$C$6:$L$47,10,FALSE))</f>
        <v/>
      </c>
      <c r="AT75" s="140" t="str">
        <f>IF(AT74="","",VLOOKUP(AT74,シフト記号表!$C$6:$L$47,10,FALSE))</f>
        <v/>
      </c>
      <c r="AU75" s="140" t="str">
        <f>IF(AU74="","",VLOOKUP(AU74,シフト記号表!$C$6:$L$47,10,FALSE))</f>
        <v/>
      </c>
      <c r="AV75" s="140" t="str">
        <f>IF(AV74="","",VLOOKUP(AV74,シフト記号表!$C$6:$L$47,10,FALSE))</f>
        <v/>
      </c>
      <c r="AW75" s="140" t="str">
        <f>IF(AW74="","",VLOOKUP(AW74,シフト記号表!$C$6:$L$47,10,FALSE))</f>
        <v/>
      </c>
      <c r="AX75" s="141" t="str">
        <f>IF(AX74="","",VLOOKUP(AX74,シフト記号表!$C$6:$L$47,10,FALSE))</f>
        <v/>
      </c>
      <c r="AY75" s="139" t="str">
        <f>IF(AY74="","",VLOOKUP(AY74,シフト記号表!$C$6:$L$47,10,FALSE))</f>
        <v/>
      </c>
      <c r="AZ75" s="140" t="str">
        <f>IF(AZ74="","",VLOOKUP(AZ74,シフト記号表!$C$6:$L$47,10,FALSE))</f>
        <v/>
      </c>
      <c r="BA75" s="140" t="str">
        <f>IF(BA74="","",VLOOKUP(BA74,シフト記号表!$C$6:$L$47,10,FALSE))</f>
        <v/>
      </c>
      <c r="BB75" s="185">
        <f>IF($BE$4="４週",SUM(W75:AX75),IF($BE$4="暦月",SUM(W75:BA75),""))</f>
        <v>0</v>
      </c>
      <c r="BC75" s="186"/>
      <c r="BD75" s="187">
        <f>IF($BE$4="４週",BB75/4,IF($BE$4="暦月",(BB75/($BE$9/7)),""))</f>
        <v>0</v>
      </c>
      <c r="BE75" s="186"/>
      <c r="BF75" s="182"/>
      <c r="BG75" s="183"/>
      <c r="BH75" s="183"/>
      <c r="BI75" s="183"/>
      <c r="BJ75" s="184"/>
    </row>
    <row r="76" spans="2:62" ht="20.25" customHeight="1" x14ac:dyDescent="0.4">
      <c r="B76" s="188">
        <f>B74+1</f>
        <v>31</v>
      </c>
      <c r="C76" s="190"/>
      <c r="D76" s="191"/>
      <c r="E76" s="129"/>
      <c r="F76" s="130"/>
      <c r="G76" s="129"/>
      <c r="H76" s="130"/>
      <c r="I76" s="194"/>
      <c r="J76" s="195"/>
      <c r="K76" s="198"/>
      <c r="L76" s="199"/>
      <c r="M76" s="199"/>
      <c r="N76" s="191"/>
      <c r="O76" s="172"/>
      <c r="P76" s="173"/>
      <c r="Q76" s="173"/>
      <c r="R76" s="173"/>
      <c r="S76" s="174"/>
      <c r="T76" s="159" t="s">
        <v>18</v>
      </c>
      <c r="U76" s="112"/>
      <c r="V76" s="113"/>
      <c r="W76" s="99"/>
      <c r="X76" s="100"/>
      <c r="Y76" s="100"/>
      <c r="Z76" s="100"/>
      <c r="AA76" s="100"/>
      <c r="AB76" s="100"/>
      <c r="AC76" s="101"/>
      <c r="AD76" s="99"/>
      <c r="AE76" s="100"/>
      <c r="AF76" s="100"/>
      <c r="AG76" s="100"/>
      <c r="AH76" s="100"/>
      <c r="AI76" s="100"/>
      <c r="AJ76" s="101"/>
      <c r="AK76" s="99"/>
      <c r="AL76" s="100"/>
      <c r="AM76" s="100"/>
      <c r="AN76" s="100"/>
      <c r="AO76" s="100"/>
      <c r="AP76" s="100"/>
      <c r="AQ76" s="101"/>
      <c r="AR76" s="99"/>
      <c r="AS76" s="100"/>
      <c r="AT76" s="100"/>
      <c r="AU76" s="100"/>
      <c r="AV76" s="100"/>
      <c r="AW76" s="100"/>
      <c r="AX76" s="101"/>
      <c r="AY76" s="99"/>
      <c r="AZ76" s="100"/>
      <c r="BA76" s="102"/>
      <c r="BB76" s="175"/>
      <c r="BC76" s="176"/>
      <c r="BD76" s="177"/>
      <c r="BE76" s="178"/>
      <c r="BF76" s="179"/>
      <c r="BG76" s="180"/>
      <c r="BH76" s="180"/>
      <c r="BI76" s="180"/>
      <c r="BJ76" s="181"/>
    </row>
    <row r="77" spans="2:62" ht="20.25" customHeight="1" x14ac:dyDescent="0.4">
      <c r="B77" s="189"/>
      <c r="C77" s="192"/>
      <c r="D77" s="193"/>
      <c r="E77" s="170"/>
      <c r="F77" s="171">
        <f>C76</f>
        <v>0</v>
      </c>
      <c r="G77" s="170"/>
      <c r="H77" s="171">
        <f>I76</f>
        <v>0</v>
      </c>
      <c r="I77" s="196"/>
      <c r="J77" s="197"/>
      <c r="K77" s="200"/>
      <c r="L77" s="201"/>
      <c r="M77" s="201"/>
      <c r="N77" s="193"/>
      <c r="O77" s="172"/>
      <c r="P77" s="173"/>
      <c r="Q77" s="173"/>
      <c r="R77" s="173"/>
      <c r="S77" s="174"/>
      <c r="T77" s="160" t="s">
        <v>125</v>
      </c>
      <c r="U77" s="114"/>
      <c r="V77" s="161"/>
      <c r="W77" s="139" t="str">
        <f>IF(W76="","",VLOOKUP(W76,シフト記号表!$C$6:$L$47,10,FALSE))</f>
        <v/>
      </c>
      <c r="X77" s="140" t="str">
        <f>IF(X76="","",VLOOKUP(X76,シフト記号表!$C$6:$L$47,10,FALSE))</f>
        <v/>
      </c>
      <c r="Y77" s="140" t="str">
        <f>IF(Y76="","",VLOOKUP(Y76,シフト記号表!$C$6:$L$47,10,FALSE))</f>
        <v/>
      </c>
      <c r="Z77" s="140" t="str">
        <f>IF(Z76="","",VLOOKUP(Z76,シフト記号表!$C$6:$L$47,10,FALSE))</f>
        <v/>
      </c>
      <c r="AA77" s="140" t="str">
        <f>IF(AA76="","",VLOOKUP(AA76,シフト記号表!$C$6:$L$47,10,FALSE))</f>
        <v/>
      </c>
      <c r="AB77" s="140" t="str">
        <f>IF(AB76="","",VLOOKUP(AB76,シフト記号表!$C$6:$L$47,10,FALSE))</f>
        <v/>
      </c>
      <c r="AC77" s="141" t="str">
        <f>IF(AC76="","",VLOOKUP(AC76,シフト記号表!$C$6:$L$47,10,FALSE))</f>
        <v/>
      </c>
      <c r="AD77" s="139" t="str">
        <f>IF(AD76="","",VLOOKUP(AD76,シフト記号表!$C$6:$L$47,10,FALSE))</f>
        <v/>
      </c>
      <c r="AE77" s="140" t="str">
        <f>IF(AE76="","",VLOOKUP(AE76,シフト記号表!$C$6:$L$47,10,FALSE))</f>
        <v/>
      </c>
      <c r="AF77" s="140" t="str">
        <f>IF(AF76="","",VLOOKUP(AF76,シフト記号表!$C$6:$L$47,10,FALSE))</f>
        <v/>
      </c>
      <c r="AG77" s="140" t="str">
        <f>IF(AG76="","",VLOOKUP(AG76,シフト記号表!$C$6:$L$47,10,FALSE))</f>
        <v/>
      </c>
      <c r="AH77" s="140" t="str">
        <f>IF(AH76="","",VLOOKUP(AH76,シフト記号表!$C$6:$L$47,10,FALSE))</f>
        <v/>
      </c>
      <c r="AI77" s="140" t="str">
        <f>IF(AI76="","",VLOOKUP(AI76,シフト記号表!$C$6:$L$47,10,FALSE))</f>
        <v/>
      </c>
      <c r="AJ77" s="141" t="str">
        <f>IF(AJ76="","",VLOOKUP(AJ76,シフト記号表!$C$6:$L$47,10,FALSE))</f>
        <v/>
      </c>
      <c r="AK77" s="139" t="str">
        <f>IF(AK76="","",VLOOKUP(AK76,シフト記号表!$C$6:$L$47,10,FALSE))</f>
        <v/>
      </c>
      <c r="AL77" s="140" t="str">
        <f>IF(AL76="","",VLOOKUP(AL76,シフト記号表!$C$6:$L$47,10,FALSE))</f>
        <v/>
      </c>
      <c r="AM77" s="140" t="str">
        <f>IF(AM76="","",VLOOKUP(AM76,シフト記号表!$C$6:$L$47,10,FALSE))</f>
        <v/>
      </c>
      <c r="AN77" s="140" t="str">
        <f>IF(AN76="","",VLOOKUP(AN76,シフト記号表!$C$6:$L$47,10,FALSE))</f>
        <v/>
      </c>
      <c r="AO77" s="140" t="str">
        <f>IF(AO76="","",VLOOKUP(AO76,シフト記号表!$C$6:$L$47,10,FALSE))</f>
        <v/>
      </c>
      <c r="AP77" s="140" t="str">
        <f>IF(AP76="","",VLOOKUP(AP76,シフト記号表!$C$6:$L$47,10,FALSE))</f>
        <v/>
      </c>
      <c r="AQ77" s="141" t="str">
        <f>IF(AQ76="","",VLOOKUP(AQ76,シフト記号表!$C$6:$L$47,10,FALSE))</f>
        <v/>
      </c>
      <c r="AR77" s="139" t="str">
        <f>IF(AR76="","",VLOOKUP(AR76,シフト記号表!$C$6:$L$47,10,FALSE))</f>
        <v/>
      </c>
      <c r="AS77" s="140" t="str">
        <f>IF(AS76="","",VLOOKUP(AS76,シフト記号表!$C$6:$L$47,10,FALSE))</f>
        <v/>
      </c>
      <c r="AT77" s="140" t="str">
        <f>IF(AT76="","",VLOOKUP(AT76,シフト記号表!$C$6:$L$47,10,FALSE))</f>
        <v/>
      </c>
      <c r="AU77" s="140" t="str">
        <f>IF(AU76="","",VLOOKUP(AU76,シフト記号表!$C$6:$L$47,10,FALSE))</f>
        <v/>
      </c>
      <c r="AV77" s="140" t="str">
        <f>IF(AV76="","",VLOOKUP(AV76,シフト記号表!$C$6:$L$47,10,FALSE))</f>
        <v/>
      </c>
      <c r="AW77" s="140" t="str">
        <f>IF(AW76="","",VLOOKUP(AW76,シフト記号表!$C$6:$L$47,10,FALSE))</f>
        <v/>
      </c>
      <c r="AX77" s="141" t="str">
        <f>IF(AX76="","",VLOOKUP(AX76,シフト記号表!$C$6:$L$47,10,FALSE))</f>
        <v/>
      </c>
      <c r="AY77" s="139" t="str">
        <f>IF(AY76="","",VLOOKUP(AY76,シフト記号表!$C$6:$L$47,10,FALSE))</f>
        <v/>
      </c>
      <c r="AZ77" s="140" t="str">
        <f>IF(AZ76="","",VLOOKUP(AZ76,シフト記号表!$C$6:$L$47,10,FALSE))</f>
        <v/>
      </c>
      <c r="BA77" s="140" t="str">
        <f>IF(BA76="","",VLOOKUP(BA76,シフト記号表!$C$6:$L$47,10,FALSE))</f>
        <v/>
      </c>
      <c r="BB77" s="185">
        <f>IF($BE$4="４週",SUM(W77:AX77),IF($BE$4="暦月",SUM(W77:BA77),""))</f>
        <v>0</v>
      </c>
      <c r="BC77" s="186"/>
      <c r="BD77" s="187">
        <f>IF($BE$4="４週",BB77/4,IF($BE$4="暦月",(BB77/($BE$9/7)),""))</f>
        <v>0</v>
      </c>
      <c r="BE77" s="186"/>
      <c r="BF77" s="182"/>
      <c r="BG77" s="183"/>
      <c r="BH77" s="183"/>
      <c r="BI77" s="183"/>
      <c r="BJ77" s="184"/>
    </row>
    <row r="78" spans="2:62" ht="20.25" customHeight="1" x14ac:dyDescent="0.4">
      <c r="B78" s="188">
        <f>B76+1</f>
        <v>32</v>
      </c>
      <c r="C78" s="190"/>
      <c r="D78" s="191"/>
      <c r="E78" s="129"/>
      <c r="F78" s="130"/>
      <c r="G78" s="129"/>
      <c r="H78" s="130"/>
      <c r="I78" s="194"/>
      <c r="J78" s="195"/>
      <c r="K78" s="198"/>
      <c r="L78" s="199"/>
      <c r="M78" s="199"/>
      <c r="N78" s="191"/>
      <c r="O78" s="172"/>
      <c r="P78" s="173"/>
      <c r="Q78" s="173"/>
      <c r="R78" s="173"/>
      <c r="S78" s="174"/>
      <c r="T78" s="159" t="s">
        <v>18</v>
      </c>
      <c r="U78" s="112"/>
      <c r="V78" s="113"/>
      <c r="W78" s="99"/>
      <c r="X78" s="100"/>
      <c r="Y78" s="100"/>
      <c r="Z78" s="100"/>
      <c r="AA78" s="100"/>
      <c r="AB78" s="100"/>
      <c r="AC78" s="101"/>
      <c r="AD78" s="99"/>
      <c r="AE78" s="100"/>
      <c r="AF78" s="100"/>
      <c r="AG78" s="100"/>
      <c r="AH78" s="100"/>
      <c r="AI78" s="100"/>
      <c r="AJ78" s="101"/>
      <c r="AK78" s="99"/>
      <c r="AL78" s="100"/>
      <c r="AM78" s="100"/>
      <c r="AN78" s="100"/>
      <c r="AO78" s="100"/>
      <c r="AP78" s="100"/>
      <c r="AQ78" s="101"/>
      <c r="AR78" s="99"/>
      <c r="AS78" s="100"/>
      <c r="AT78" s="100"/>
      <c r="AU78" s="100"/>
      <c r="AV78" s="100"/>
      <c r="AW78" s="100"/>
      <c r="AX78" s="101"/>
      <c r="AY78" s="99"/>
      <c r="AZ78" s="100"/>
      <c r="BA78" s="102"/>
      <c r="BB78" s="175"/>
      <c r="BC78" s="176"/>
      <c r="BD78" s="177"/>
      <c r="BE78" s="178"/>
      <c r="BF78" s="179"/>
      <c r="BG78" s="180"/>
      <c r="BH78" s="180"/>
      <c r="BI78" s="180"/>
      <c r="BJ78" s="181"/>
    </row>
    <row r="79" spans="2:62" ht="20.25" customHeight="1" x14ac:dyDescent="0.4">
      <c r="B79" s="189"/>
      <c r="C79" s="192"/>
      <c r="D79" s="193"/>
      <c r="E79" s="170"/>
      <c r="F79" s="171">
        <f>C78</f>
        <v>0</v>
      </c>
      <c r="G79" s="170"/>
      <c r="H79" s="171">
        <f>I78</f>
        <v>0</v>
      </c>
      <c r="I79" s="196"/>
      <c r="J79" s="197"/>
      <c r="K79" s="200"/>
      <c r="L79" s="201"/>
      <c r="M79" s="201"/>
      <c r="N79" s="193"/>
      <c r="O79" s="172"/>
      <c r="P79" s="173"/>
      <c r="Q79" s="173"/>
      <c r="R79" s="173"/>
      <c r="S79" s="174"/>
      <c r="T79" s="160" t="s">
        <v>125</v>
      </c>
      <c r="U79" s="114"/>
      <c r="V79" s="161"/>
      <c r="W79" s="139" t="str">
        <f>IF(W78="","",VLOOKUP(W78,シフト記号表!$C$6:$L$47,10,FALSE))</f>
        <v/>
      </c>
      <c r="X79" s="140" t="str">
        <f>IF(X78="","",VLOOKUP(X78,シフト記号表!$C$6:$L$47,10,FALSE))</f>
        <v/>
      </c>
      <c r="Y79" s="140" t="str">
        <f>IF(Y78="","",VLOOKUP(Y78,シフト記号表!$C$6:$L$47,10,FALSE))</f>
        <v/>
      </c>
      <c r="Z79" s="140" t="str">
        <f>IF(Z78="","",VLOOKUP(Z78,シフト記号表!$C$6:$L$47,10,FALSE))</f>
        <v/>
      </c>
      <c r="AA79" s="140" t="str">
        <f>IF(AA78="","",VLOOKUP(AA78,シフト記号表!$C$6:$L$47,10,FALSE))</f>
        <v/>
      </c>
      <c r="AB79" s="140" t="str">
        <f>IF(AB78="","",VLOOKUP(AB78,シフト記号表!$C$6:$L$47,10,FALSE))</f>
        <v/>
      </c>
      <c r="AC79" s="141" t="str">
        <f>IF(AC78="","",VLOOKUP(AC78,シフト記号表!$C$6:$L$47,10,FALSE))</f>
        <v/>
      </c>
      <c r="AD79" s="139" t="str">
        <f>IF(AD78="","",VLOOKUP(AD78,シフト記号表!$C$6:$L$47,10,FALSE))</f>
        <v/>
      </c>
      <c r="AE79" s="140" t="str">
        <f>IF(AE78="","",VLOOKUP(AE78,シフト記号表!$C$6:$L$47,10,FALSE))</f>
        <v/>
      </c>
      <c r="AF79" s="140" t="str">
        <f>IF(AF78="","",VLOOKUP(AF78,シフト記号表!$C$6:$L$47,10,FALSE))</f>
        <v/>
      </c>
      <c r="AG79" s="140" t="str">
        <f>IF(AG78="","",VLOOKUP(AG78,シフト記号表!$C$6:$L$47,10,FALSE))</f>
        <v/>
      </c>
      <c r="AH79" s="140" t="str">
        <f>IF(AH78="","",VLOOKUP(AH78,シフト記号表!$C$6:$L$47,10,FALSE))</f>
        <v/>
      </c>
      <c r="AI79" s="140" t="str">
        <f>IF(AI78="","",VLOOKUP(AI78,シフト記号表!$C$6:$L$47,10,FALSE))</f>
        <v/>
      </c>
      <c r="AJ79" s="141" t="str">
        <f>IF(AJ78="","",VLOOKUP(AJ78,シフト記号表!$C$6:$L$47,10,FALSE))</f>
        <v/>
      </c>
      <c r="AK79" s="139" t="str">
        <f>IF(AK78="","",VLOOKUP(AK78,シフト記号表!$C$6:$L$47,10,FALSE))</f>
        <v/>
      </c>
      <c r="AL79" s="140" t="str">
        <f>IF(AL78="","",VLOOKUP(AL78,シフト記号表!$C$6:$L$47,10,FALSE))</f>
        <v/>
      </c>
      <c r="AM79" s="140" t="str">
        <f>IF(AM78="","",VLOOKUP(AM78,シフト記号表!$C$6:$L$47,10,FALSE))</f>
        <v/>
      </c>
      <c r="AN79" s="140" t="str">
        <f>IF(AN78="","",VLOOKUP(AN78,シフト記号表!$C$6:$L$47,10,FALSE))</f>
        <v/>
      </c>
      <c r="AO79" s="140" t="str">
        <f>IF(AO78="","",VLOOKUP(AO78,シフト記号表!$C$6:$L$47,10,FALSE))</f>
        <v/>
      </c>
      <c r="AP79" s="140" t="str">
        <f>IF(AP78="","",VLOOKUP(AP78,シフト記号表!$C$6:$L$47,10,FALSE))</f>
        <v/>
      </c>
      <c r="AQ79" s="141" t="str">
        <f>IF(AQ78="","",VLOOKUP(AQ78,シフト記号表!$C$6:$L$47,10,FALSE))</f>
        <v/>
      </c>
      <c r="AR79" s="139" t="str">
        <f>IF(AR78="","",VLOOKUP(AR78,シフト記号表!$C$6:$L$47,10,FALSE))</f>
        <v/>
      </c>
      <c r="AS79" s="140" t="str">
        <f>IF(AS78="","",VLOOKUP(AS78,シフト記号表!$C$6:$L$47,10,FALSE))</f>
        <v/>
      </c>
      <c r="AT79" s="140" t="str">
        <f>IF(AT78="","",VLOOKUP(AT78,シフト記号表!$C$6:$L$47,10,FALSE))</f>
        <v/>
      </c>
      <c r="AU79" s="140" t="str">
        <f>IF(AU78="","",VLOOKUP(AU78,シフト記号表!$C$6:$L$47,10,FALSE))</f>
        <v/>
      </c>
      <c r="AV79" s="140" t="str">
        <f>IF(AV78="","",VLOOKUP(AV78,シフト記号表!$C$6:$L$47,10,FALSE))</f>
        <v/>
      </c>
      <c r="AW79" s="140" t="str">
        <f>IF(AW78="","",VLOOKUP(AW78,シフト記号表!$C$6:$L$47,10,FALSE))</f>
        <v/>
      </c>
      <c r="AX79" s="141" t="str">
        <f>IF(AX78="","",VLOOKUP(AX78,シフト記号表!$C$6:$L$47,10,FALSE))</f>
        <v/>
      </c>
      <c r="AY79" s="139" t="str">
        <f>IF(AY78="","",VLOOKUP(AY78,シフト記号表!$C$6:$L$47,10,FALSE))</f>
        <v/>
      </c>
      <c r="AZ79" s="140" t="str">
        <f>IF(AZ78="","",VLOOKUP(AZ78,シフト記号表!$C$6:$L$47,10,FALSE))</f>
        <v/>
      </c>
      <c r="BA79" s="140" t="str">
        <f>IF(BA78="","",VLOOKUP(BA78,シフト記号表!$C$6:$L$47,10,FALSE))</f>
        <v/>
      </c>
      <c r="BB79" s="185">
        <f>IF($BE$4="４週",SUM(W79:AX79),IF($BE$4="暦月",SUM(W79:BA79),""))</f>
        <v>0</v>
      </c>
      <c r="BC79" s="186"/>
      <c r="BD79" s="187">
        <f>IF($BE$4="４週",BB79/4,IF($BE$4="暦月",(BB79/($BE$9/7)),""))</f>
        <v>0</v>
      </c>
      <c r="BE79" s="186"/>
      <c r="BF79" s="182"/>
      <c r="BG79" s="183"/>
      <c r="BH79" s="183"/>
      <c r="BI79" s="183"/>
      <c r="BJ79" s="184"/>
    </row>
    <row r="80" spans="2:62" ht="20.25" customHeight="1" x14ac:dyDescent="0.4">
      <c r="B80" s="188">
        <f>B78+1</f>
        <v>33</v>
      </c>
      <c r="C80" s="190"/>
      <c r="D80" s="191"/>
      <c r="E80" s="129"/>
      <c r="F80" s="130"/>
      <c r="G80" s="129"/>
      <c r="H80" s="130"/>
      <c r="I80" s="194"/>
      <c r="J80" s="195"/>
      <c r="K80" s="198"/>
      <c r="L80" s="199"/>
      <c r="M80" s="199"/>
      <c r="N80" s="191"/>
      <c r="O80" s="172"/>
      <c r="P80" s="173"/>
      <c r="Q80" s="173"/>
      <c r="R80" s="173"/>
      <c r="S80" s="174"/>
      <c r="T80" s="159" t="s">
        <v>18</v>
      </c>
      <c r="U80" s="112"/>
      <c r="V80" s="113"/>
      <c r="W80" s="99"/>
      <c r="X80" s="100"/>
      <c r="Y80" s="100"/>
      <c r="Z80" s="100"/>
      <c r="AA80" s="100"/>
      <c r="AB80" s="100"/>
      <c r="AC80" s="101"/>
      <c r="AD80" s="99"/>
      <c r="AE80" s="100"/>
      <c r="AF80" s="100"/>
      <c r="AG80" s="100"/>
      <c r="AH80" s="100"/>
      <c r="AI80" s="100"/>
      <c r="AJ80" s="101"/>
      <c r="AK80" s="99"/>
      <c r="AL80" s="100"/>
      <c r="AM80" s="100"/>
      <c r="AN80" s="100"/>
      <c r="AO80" s="100"/>
      <c r="AP80" s="100"/>
      <c r="AQ80" s="101"/>
      <c r="AR80" s="99"/>
      <c r="AS80" s="100"/>
      <c r="AT80" s="100"/>
      <c r="AU80" s="100"/>
      <c r="AV80" s="100"/>
      <c r="AW80" s="100"/>
      <c r="AX80" s="101"/>
      <c r="AY80" s="99"/>
      <c r="AZ80" s="100"/>
      <c r="BA80" s="102"/>
      <c r="BB80" s="175"/>
      <c r="BC80" s="176"/>
      <c r="BD80" s="177"/>
      <c r="BE80" s="178"/>
      <c r="BF80" s="179"/>
      <c r="BG80" s="180"/>
      <c r="BH80" s="180"/>
      <c r="BI80" s="180"/>
      <c r="BJ80" s="181"/>
    </row>
    <row r="81" spans="2:62" ht="20.25" customHeight="1" x14ac:dyDescent="0.4">
      <c r="B81" s="189"/>
      <c r="C81" s="192"/>
      <c r="D81" s="193"/>
      <c r="E81" s="170"/>
      <c r="F81" s="171">
        <f>C80</f>
        <v>0</v>
      </c>
      <c r="G81" s="170"/>
      <c r="H81" s="171">
        <f>I80</f>
        <v>0</v>
      </c>
      <c r="I81" s="196"/>
      <c r="J81" s="197"/>
      <c r="K81" s="200"/>
      <c r="L81" s="201"/>
      <c r="M81" s="201"/>
      <c r="N81" s="193"/>
      <c r="O81" s="172"/>
      <c r="P81" s="173"/>
      <c r="Q81" s="173"/>
      <c r="R81" s="173"/>
      <c r="S81" s="174"/>
      <c r="T81" s="160" t="s">
        <v>125</v>
      </c>
      <c r="U81" s="114"/>
      <c r="V81" s="161"/>
      <c r="W81" s="139" t="str">
        <f>IF(W80="","",VLOOKUP(W80,シフト記号表!$C$6:$L$47,10,FALSE))</f>
        <v/>
      </c>
      <c r="X81" s="140" t="str">
        <f>IF(X80="","",VLOOKUP(X80,シフト記号表!$C$6:$L$47,10,FALSE))</f>
        <v/>
      </c>
      <c r="Y81" s="140" t="str">
        <f>IF(Y80="","",VLOOKUP(Y80,シフト記号表!$C$6:$L$47,10,FALSE))</f>
        <v/>
      </c>
      <c r="Z81" s="140" t="str">
        <f>IF(Z80="","",VLOOKUP(Z80,シフト記号表!$C$6:$L$47,10,FALSE))</f>
        <v/>
      </c>
      <c r="AA81" s="140" t="str">
        <f>IF(AA80="","",VLOOKUP(AA80,シフト記号表!$C$6:$L$47,10,FALSE))</f>
        <v/>
      </c>
      <c r="AB81" s="140" t="str">
        <f>IF(AB80="","",VLOOKUP(AB80,シフト記号表!$C$6:$L$47,10,FALSE))</f>
        <v/>
      </c>
      <c r="AC81" s="141" t="str">
        <f>IF(AC80="","",VLOOKUP(AC80,シフト記号表!$C$6:$L$47,10,FALSE))</f>
        <v/>
      </c>
      <c r="AD81" s="139" t="str">
        <f>IF(AD80="","",VLOOKUP(AD80,シフト記号表!$C$6:$L$47,10,FALSE))</f>
        <v/>
      </c>
      <c r="AE81" s="140" t="str">
        <f>IF(AE80="","",VLOOKUP(AE80,シフト記号表!$C$6:$L$47,10,FALSE))</f>
        <v/>
      </c>
      <c r="AF81" s="140" t="str">
        <f>IF(AF80="","",VLOOKUP(AF80,シフト記号表!$C$6:$L$47,10,FALSE))</f>
        <v/>
      </c>
      <c r="AG81" s="140" t="str">
        <f>IF(AG80="","",VLOOKUP(AG80,シフト記号表!$C$6:$L$47,10,FALSE))</f>
        <v/>
      </c>
      <c r="AH81" s="140" t="str">
        <f>IF(AH80="","",VLOOKUP(AH80,シフト記号表!$C$6:$L$47,10,FALSE))</f>
        <v/>
      </c>
      <c r="AI81" s="140" t="str">
        <f>IF(AI80="","",VLOOKUP(AI80,シフト記号表!$C$6:$L$47,10,FALSE))</f>
        <v/>
      </c>
      <c r="AJ81" s="141" t="str">
        <f>IF(AJ80="","",VLOOKUP(AJ80,シフト記号表!$C$6:$L$47,10,FALSE))</f>
        <v/>
      </c>
      <c r="AK81" s="139" t="str">
        <f>IF(AK80="","",VLOOKUP(AK80,シフト記号表!$C$6:$L$47,10,FALSE))</f>
        <v/>
      </c>
      <c r="AL81" s="140" t="str">
        <f>IF(AL80="","",VLOOKUP(AL80,シフト記号表!$C$6:$L$47,10,FALSE))</f>
        <v/>
      </c>
      <c r="AM81" s="140" t="str">
        <f>IF(AM80="","",VLOOKUP(AM80,シフト記号表!$C$6:$L$47,10,FALSE))</f>
        <v/>
      </c>
      <c r="AN81" s="140" t="str">
        <f>IF(AN80="","",VLOOKUP(AN80,シフト記号表!$C$6:$L$47,10,FALSE))</f>
        <v/>
      </c>
      <c r="AO81" s="140" t="str">
        <f>IF(AO80="","",VLOOKUP(AO80,シフト記号表!$C$6:$L$47,10,FALSE))</f>
        <v/>
      </c>
      <c r="AP81" s="140" t="str">
        <f>IF(AP80="","",VLOOKUP(AP80,シフト記号表!$C$6:$L$47,10,FALSE))</f>
        <v/>
      </c>
      <c r="AQ81" s="141" t="str">
        <f>IF(AQ80="","",VLOOKUP(AQ80,シフト記号表!$C$6:$L$47,10,FALSE))</f>
        <v/>
      </c>
      <c r="AR81" s="139" t="str">
        <f>IF(AR80="","",VLOOKUP(AR80,シフト記号表!$C$6:$L$47,10,FALSE))</f>
        <v/>
      </c>
      <c r="AS81" s="140" t="str">
        <f>IF(AS80="","",VLOOKUP(AS80,シフト記号表!$C$6:$L$47,10,FALSE))</f>
        <v/>
      </c>
      <c r="AT81" s="140" t="str">
        <f>IF(AT80="","",VLOOKUP(AT80,シフト記号表!$C$6:$L$47,10,FALSE))</f>
        <v/>
      </c>
      <c r="AU81" s="140" t="str">
        <f>IF(AU80="","",VLOOKUP(AU80,シフト記号表!$C$6:$L$47,10,FALSE))</f>
        <v/>
      </c>
      <c r="AV81" s="140" t="str">
        <f>IF(AV80="","",VLOOKUP(AV80,シフト記号表!$C$6:$L$47,10,FALSE))</f>
        <v/>
      </c>
      <c r="AW81" s="140" t="str">
        <f>IF(AW80="","",VLOOKUP(AW80,シフト記号表!$C$6:$L$47,10,FALSE))</f>
        <v/>
      </c>
      <c r="AX81" s="141" t="str">
        <f>IF(AX80="","",VLOOKUP(AX80,シフト記号表!$C$6:$L$47,10,FALSE))</f>
        <v/>
      </c>
      <c r="AY81" s="139" t="str">
        <f>IF(AY80="","",VLOOKUP(AY80,シフト記号表!$C$6:$L$47,10,FALSE))</f>
        <v/>
      </c>
      <c r="AZ81" s="140" t="str">
        <f>IF(AZ80="","",VLOOKUP(AZ80,シフト記号表!$C$6:$L$47,10,FALSE))</f>
        <v/>
      </c>
      <c r="BA81" s="140" t="str">
        <f>IF(BA80="","",VLOOKUP(BA80,シフト記号表!$C$6:$L$47,10,FALSE))</f>
        <v/>
      </c>
      <c r="BB81" s="185">
        <f>IF($BE$4="４週",SUM(W81:AX81),IF($BE$4="暦月",SUM(W81:BA81),""))</f>
        <v>0</v>
      </c>
      <c r="BC81" s="186"/>
      <c r="BD81" s="187">
        <f>IF($BE$4="４週",BB81/4,IF($BE$4="暦月",(BB81/($BE$9/7)),""))</f>
        <v>0</v>
      </c>
      <c r="BE81" s="186"/>
      <c r="BF81" s="182"/>
      <c r="BG81" s="183"/>
      <c r="BH81" s="183"/>
      <c r="BI81" s="183"/>
      <c r="BJ81" s="184"/>
    </row>
    <row r="82" spans="2:62" ht="20.25" customHeight="1" x14ac:dyDescent="0.4">
      <c r="B82" s="188">
        <f>B80+1</f>
        <v>34</v>
      </c>
      <c r="C82" s="190"/>
      <c r="D82" s="191"/>
      <c r="E82" s="129"/>
      <c r="F82" s="130"/>
      <c r="G82" s="129"/>
      <c r="H82" s="130"/>
      <c r="I82" s="194"/>
      <c r="J82" s="195"/>
      <c r="K82" s="198"/>
      <c r="L82" s="199"/>
      <c r="M82" s="199"/>
      <c r="N82" s="191"/>
      <c r="O82" s="172"/>
      <c r="P82" s="173"/>
      <c r="Q82" s="173"/>
      <c r="R82" s="173"/>
      <c r="S82" s="174"/>
      <c r="T82" s="159" t="s">
        <v>18</v>
      </c>
      <c r="U82" s="112"/>
      <c r="V82" s="113"/>
      <c r="W82" s="99"/>
      <c r="X82" s="100"/>
      <c r="Y82" s="100"/>
      <c r="Z82" s="100"/>
      <c r="AA82" s="100"/>
      <c r="AB82" s="100"/>
      <c r="AC82" s="101"/>
      <c r="AD82" s="99"/>
      <c r="AE82" s="100"/>
      <c r="AF82" s="100"/>
      <c r="AG82" s="100"/>
      <c r="AH82" s="100"/>
      <c r="AI82" s="100"/>
      <c r="AJ82" s="101"/>
      <c r="AK82" s="99"/>
      <c r="AL82" s="100"/>
      <c r="AM82" s="100"/>
      <c r="AN82" s="100"/>
      <c r="AO82" s="100"/>
      <c r="AP82" s="100"/>
      <c r="AQ82" s="101"/>
      <c r="AR82" s="99"/>
      <c r="AS82" s="100"/>
      <c r="AT82" s="100"/>
      <c r="AU82" s="100"/>
      <c r="AV82" s="100"/>
      <c r="AW82" s="100"/>
      <c r="AX82" s="101"/>
      <c r="AY82" s="99"/>
      <c r="AZ82" s="100"/>
      <c r="BA82" s="102"/>
      <c r="BB82" s="175"/>
      <c r="BC82" s="176"/>
      <c r="BD82" s="177"/>
      <c r="BE82" s="178"/>
      <c r="BF82" s="179"/>
      <c r="BG82" s="180"/>
      <c r="BH82" s="180"/>
      <c r="BI82" s="180"/>
      <c r="BJ82" s="181"/>
    </row>
    <row r="83" spans="2:62" ht="20.25" customHeight="1" x14ac:dyDescent="0.4">
      <c r="B83" s="189"/>
      <c r="C83" s="192"/>
      <c r="D83" s="193"/>
      <c r="E83" s="170"/>
      <c r="F83" s="171">
        <f>C82</f>
        <v>0</v>
      </c>
      <c r="G83" s="170"/>
      <c r="H83" s="171">
        <f>I82</f>
        <v>0</v>
      </c>
      <c r="I83" s="196"/>
      <c r="J83" s="197"/>
      <c r="K83" s="200"/>
      <c r="L83" s="201"/>
      <c r="M83" s="201"/>
      <c r="N83" s="193"/>
      <c r="O83" s="172"/>
      <c r="P83" s="173"/>
      <c r="Q83" s="173"/>
      <c r="R83" s="173"/>
      <c r="S83" s="174"/>
      <c r="T83" s="160" t="s">
        <v>125</v>
      </c>
      <c r="U83" s="114"/>
      <c r="V83" s="161"/>
      <c r="W83" s="139" t="str">
        <f>IF(W82="","",VLOOKUP(W82,シフト記号表!$C$6:$L$47,10,FALSE))</f>
        <v/>
      </c>
      <c r="X83" s="140" t="str">
        <f>IF(X82="","",VLOOKUP(X82,シフト記号表!$C$6:$L$47,10,FALSE))</f>
        <v/>
      </c>
      <c r="Y83" s="140" t="str">
        <f>IF(Y82="","",VLOOKUP(Y82,シフト記号表!$C$6:$L$47,10,FALSE))</f>
        <v/>
      </c>
      <c r="Z83" s="140" t="str">
        <f>IF(Z82="","",VLOOKUP(Z82,シフト記号表!$C$6:$L$47,10,FALSE))</f>
        <v/>
      </c>
      <c r="AA83" s="140" t="str">
        <f>IF(AA82="","",VLOOKUP(AA82,シフト記号表!$C$6:$L$47,10,FALSE))</f>
        <v/>
      </c>
      <c r="AB83" s="140" t="str">
        <f>IF(AB82="","",VLOOKUP(AB82,シフト記号表!$C$6:$L$47,10,FALSE))</f>
        <v/>
      </c>
      <c r="AC83" s="141" t="str">
        <f>IF(AC82="","",VLOOKUP(AC82,シフト記号表!$C$6:$L$47,10,FALSE))</f>
        <v/>
      </c>
      <c r="AD83" s="139" t="str">
        <f>IF(AD82="","",VLOOKUP(AD82,シフト記号表!$C$6:$L$47,10,FALSE))</f>
        <v/>
      </c>
      <c r="AE83" s="140" t="str">
        <f>IF(AE82="","",VLOOKUP(AE82,シフト記号表!$C$6:$L$47,10,FALSE))</f>
        <v/>
      </c>
      <c r="AF83" s="140" t="str">
        <f>IF(AF82="","",VLOOKUP(AF82,シフト記号表!$C$6:$L$47,10,FALSE))</f>
        <v/>
      </c>
      <c r="AG83" s="140" t="str">
        <f>IF(AG82="","",VLOOKUP(AG82,シフト記号表!$C$6:$L$47,10,FALSE))</f>
        <v/>
      </c>
      <c r="AH83" s="140" t="str">
        <f>IF(AH82="","",VLOOKUP(AH82,シフト記号表!$C$6:$L$47,10,FALSE))</f>
        <v/>
      </c>
      <c r="AI83" s="140" t="str">
        <f>IF(AI82="","",VLOOKUP(AI82,シフト記号表!$C$6:$L$47,10,FALSE))</f>
        <v/>
      </c>
      <c r="AJ83" s="141" t="str">
        <f>IF(AJ82="","",VLOOKUP(AJ82,シフト記号表!$C$6:$L$47,10,FALSE))</f>
        <v/>
      </c>
      <c r="AK83" s="139" t="str">
        <f>IF(AK82="","",VLOOKUP(AK82,シフト記号表!$C$6:$L$47,10,FALSE))</f>
        <v/>
      </c>
      <c r="AL83" s="140" t="str">
        <f>IF(AL82="","",VLOOKUP(AL82,シフト記号表!$C$6:$L$47,10,FALSE))</f>
        <v/>
      </c>
      <c r="AM83" s="140" t="str">
        <f>IF(AM82="","",VLOOKUP(AM82,シフト記号表!$C$6:$L$47,10,FALSE))</f>
        <v/>
      </c>
      <c r="AN83" s="140" t="str">
        <f>IF(AN82="","",VLOOKUP(AN82,シフト記号表!$C$6:$L$47,10,FALSE))</f>
        <v/>
      </c>
      <c r="AO83" s="140" t="str">
        <f>IF(AO82="","",VLOOKUP(AO82,シフト記号表!$C$6:$L$47,10,FALSE))</f>
        <v/>
      </c>
      <c r="AP83" s="140" t="str">
        <f>IF(AP82="","",VLOOKUP(AP82,シフト記号表!$C$6:$L$47,10,FALSE))</f>
        <v/>
      </c>
      <c r="AQ83" s="141" t="str">
        <f>IF(AQ82="","",VLOOKUP(AQ82,シフト記号表!$C$6:$L$47,10,FALSE))</f>
        <v/>
      </c>
      <c r="AR83" s="139" t="str">
        <f>IF(AR82="","",VLOOKUP(AR82,シフト記号表!$C$6:$L$47,10,FALSE))</f>
        <v/>
      </c>
      <c r="AS83" s="140" t="str">
        <f>IF(AS82="","",VLOOKUP(AS82,シフト記号表!$C$6:$L$47,10,FALSE))</f>
        <v/>
      </c>
      <c r="AT83" s="140" t="str">
        <f>IF(AT82="","",VLOOKUP(AT82,シフト記号表!$C$6:$L$47,10,FALSE))</f>
        <v/>
      </c>
      <c r="AU83" s="140" t="str">
        <f>IF(AU82="","",VLOOKUP(AU82,シフト記号表!$C$6:$L$47,10,FALSE))</f>
        <v/>
      </c>
      <c r="AV83" s="140" t="str">
        <f>IF(AV82="","",VLOOKUP(AV82,シフト記号表!$C$6:$L$47,10,FALSE))</f>
        <v/>
      </c>
      <c r="AW83" s="140" t="str">
        <f>IF(AW82="","",VLOOKUP(AW82,シフト記号表!$C$6:$L$47,10,FALSE))</f>
        <v/>
      </c>
      <c r="AX83" s="141" t="str">
        <f>IF(AX82="","",VLOOKUP(AX82,シフト記号表!$C$6:$L$47,10,FALSE))</f>
        <v/>
      </c>
      <c r="AY83" s="139" t="str">
        <f>IF(AY82="","",VLOOKUP(AY82,シフト記号表!$C$6:$L$47,10,FALSE))</f>
        <v/>
      </c>
      <c r="AZ83" s="140" t="str">
        <f>IF(AZ82="","",VLOOKUP(AZ82,シフト記号表!$C$6:$L$47,10,FALSE))</f>
        <v/>
      </c>
      <c r="BA83" s="140" t="str">
        <f>IF(BA82="","",VLOOKUP(BA82,シフト記号表!$C$6:$L$47,10,FALSE))</f>
        <v/>
      </c>
      <c r="BB83" s="185">
        <f>IF($BE$4="４週",SUM(W83:AX83),IF($BE$4="暦月",SUM(W83:BA83),""))</f>
        <v>0</v>
      </c>
      <c r="BC83" s="186"/>
      <c r="BD83" s="187">
        <f>IF($BE$4="４週",BB83/4,IF($BE$4="暦月",(BB83/($BE$9/7)),""))</f>
        <v>0</v>
      </c>
      <c r="BE83" s="186"/>
      <c r="BF83" s="182"/>
      <c r="BG83" s="183"/>
      <c r="BH83" s="183"/>
      <c r="BI83" s="183"/>
      <c r="BJ83" s="184"/>
    </row>
    <row r="84" spans="2:62" ht="20.25" customHeight="1" x14ac:dyDescent="0.4">
      <c r="B84" s="188">
        <f>B82+1</f>
        <v>35</v>
      </c>
      <c r="C84" s="190"/>
      <c r="D84" s="191"/>
      <c r="E84" s="129"/>
      <c r="F84" s="130"/>
      <c r="G84" s="129"/>
      <c r="H84" s="130"/>
      <c r="I84" s="194"/>
      <c r="J84" s="195"/>
      <c r="K84" s="198"/>
      <c r="L84" s="199"/>
      <c r="M84" s="199"/>
      <c r="N84" s="191"/>
      <c r="O84" s="172"/>
      <c r="P84" s="173"/>
      <c r="Q84" s="173"/>
      <c r="R84" s="173"/>
      <c r="S84" s="174"/>
      <c r="T84" s="159" t="s">
        <v>18</v>
      </c>
      <c r="U84" s="112"/>
      <c r="V84" s="113"/>
      <c r="W84" s="99"/>
      <c r="X84" s="100"/>
      <c r="Y84" s="100"/>
      <c r="Z84" s="100"/>
      <c r="AA84" s="100"/>
      <c r="AB84" s="100"/>
      <c r="AC84" s="101"/>
      <c r="AD84" s="99"/>
      <c r="AE84" s="100"/>
      <c r="AF84" s="100"/>
      <c r="AG84" s="100"/>
      <c r="AH84" s="100"/>
      <c r="AI84" s="100"/>
      <c r="AJ84" s="101"/>
      <c r="AK84" s="99"/>
      <c r="AL84" s="100"/>
      <c r="AM84" s="100"/>
      <c r="AN84" s="100"/>
      <c r="AO84" s="100"/>
      <c r="AP84" s="100"/>
      <c r="AQ84" s="101"/>
      <c r="AR84" s="99"/>
      <c r="AS84" s="100"/>
      <c r="AT84" s="100"/>
      <c r="AU84" s="100"/>
      <c r="AV84" s="100"/>
      <c r="AW84" s="100"/>
      <c r="AX84" s="101"/>
      <c r="AY84" s="99"/>
      <c r="AZ84" s="100"/>
      <c r="BA84" s="102"/>
      <c r="BB84" s="175"/>
      <c r="BC84" s="176"/>
      <c r="BD84" s="177"/>
      <c r="BE84" s="178"/>
      <c r="BF84" s="179"/>
      <c r="BG84" s="180"/>
      <c r="BH84" s="180"/>
      <c r="BI84" s="180"/>
      <c r="BJ84" s="181"/>
    </row>
    <row r="85" spans="2:62" ht="20.25" customHeight="1" x14ac:dyDescent="0.4">
      <c r="B85" s="189"/>
      <c r="C85" s="192"/>
      <c r="D85" s="193"/>
      <c r="E85" s="170"/>
      <c r="F85" s="171">
        <f>C84</f>
        <v>0</v>
      </c>
      <c r="G85" s="170"/>
      <c r="H85" s="171">
        <f>I84</f>
        <v>0</v>
      </c>
      <c r="I85" s="196"/>
      <c r="J85" s="197"/>
      <c r="K85" s="200"/>
      <c r="L85" s="201"/>
      <c r="M85" s="201"/>
      <c r="N85" s="193"/>
      <c r="O85" s="172"/>
      <c r="P85" s="173"/>
      <c r="Q85" s="173"/>
      <c r="R85" s="173"/>
      <c r="S85" s="174"/>
      <c r="T85" s="160" t="s">
        <v>125</v>
      </c>
      <c r="U85" s="114"/>
      <c r="V85" s="161"/>
      <c r="W85" s="139" t="str">
        <f>IF(W84="","",VLOOKUP(W84,シフト記号表!$C$6:$L$47,10,FALSE))</f>
        <v/>
      </c>
      <c r="X85" s="140" t="str">
        <f>IF(X84="","",VLOOKUP(X84,シフト記号表!$C$6:$L$47,10,FALSE))</f>
        <v/>
      </c>
      <c r="Y85" s="140" t="str">
        <f>IF(Y84="","",VLOOKUP(Y84,シフト記号表!$C$6:$L$47,10,FALSE))</f>
        <v/>
      </c>
      <c r="Z85" s="140" t="str">
        <f>IF(Z84="","",VLOOKUP(Z84,シフト記号表!$C$6:$L$47,10,FALSE))</f>
        <v/>
      </c>
      <c r="AA85" s="140" t="str">
        <f>IF(AA84="","",VLOOKUP(AA84,シフト記号表!$C$6:$L$47,10,FALSE))</f>
        <v/>
      </c>
      <c r="AB85" s="140" t="str">
        <f>IF(AB84="","",VLOOKUP(AB84,シフト記号表!$C$6:$L$47,10,FALSE))</f>
        <v/>
      </c>
      <c r="AC85" s="141" t="str">
        <f>IF(AC84="","",VLOOKUP(AC84,シフト記号表!$C$6:$L$47,10,FALSE))</f>
        <v/>
      </c>
      <c r="AD85" s="139" t="str">
        <f>IF(AD84="","",VLOOKUP(AD84,シフト記号表!$C$6:$L$47,10,FALSE))</f>
        <v/>
      </c>
      <c r="AE85" s="140" t="str">
        <f>IF(AE84="","",VLOOKUP(AE84,シフト記号表!$C$6:$L$47,10,FALSE))</f>
        <v/>
      </c>
      <c r="AF85" s="140" t="str">
        <f>IF(AF84="","",VLOOKUP(AF84,シフト記号表!$C$6:$L$47,10,FALSE))</f>
        <v/>
      </c>
      <c r="AG85" s="140" t="str">
        <f>IF(AG84="","",VLOOKUP(AG84,シフト記号表!$C$6:$L$47,10,FALSE))</f>
        <v/>
      </c>
      <c r="AH85" s="140" t="str">
        <f>IF(AH84="","",VLOOKUP(AH84,シフト記号表!$C$6:$L$47,10,FALSE))</f>
        <v/>
      </c>
      <c r="AI85" s="140" t="str">
        <f>IF(AI84="","",VLOOKUP(AI84,シフト記号表!$C$6:$L$47,10,FALSE))</f>
        <v/>
      </c>
      <c r="AJ85" s="141" t="str">
        <f>IF(AJ84="","",VLOOKUP(AJ84,シフト記号表!$C$6:$L$47,10,FALSE))</f>
        <v/>
      </c>
      <c r="AK85" s="139" t="str">
        <f>IF(AK84="","",VLOOKUP(AK84,シフト記号表!$C$6:$L$47,10,FALSE))</f>
        <v/>
      </c>
      <c r="AL85" s="140" t="str">
        <f>IF(AL84="","",VLOOKUP(AL84,シフト記号表!$C$6:$L$47,10,FALSE))</f>
        <v/>
      </c>
      <c r="AM85" s="140" t="str">
        <f>IF(AM84="","",VLOOKUP(AM84,シフト記号表!$C$6:$L$47,10,FALSE))</f>
        <v/>
      </c>
      <c r="AN85" s="140" t="str">
        <f>IF(AN84="","",VLOOKUP(AN84,シフト記号表!$C$6:$L$47,10,FALSE))</f>
        <v/>
      </c>
      <c r="AO85" s="140" t="str">
        <f>IF(AO84="","",VLOOKUP(AO84,シフト記号表!$C$6:$L$47,10,FALSE))</f>
        <v/>
      </c>
      <c r="AP85" s="140" t="str">
        <f>IF(AP84="","",VLOOKUP(AP84,シフト記号表!$C$6:$L$47,10,FALSE))</f>
        <v/>
      </c>
      <c r="AQ85" s="141" t="str">
        <f>IF(AQ84="","",VLOOKUP(AQ84,シフト記号表!$C$6:$L$47,10,FALSE))</f>
        <v/>
      </c>
      <c r="AR85" s="139" t="str">
        <f>IF(AR84="","",VLOOKUP(AR84,シフト記号表!$C$6:$L$47,10,FALSE))</f>
        <v/>
      </c>
      <c r="AS85" s="140" t="str">
        <f>IF(AS84="","",VLOOKUP(AS84,シフト記号表!$C$6:$L$47,10,FALSE))</f>
        <v/>
      </c>
      <c r="AT85" s="140" t="str">
        <f>IF(AT84="","",VLOOKUP(AT84,シフト記号表!$C$6:$L$47,10,FALSE))</f>
        <v/>
      </c>
      <c r="AU85" s="140" t="str">
        <f>IF(AU84="","",VLOOKUP(AU84,シフト記号表!$C$6:$L$47,10,FALSE))</f>
        <v/>
      </c>
      <c r="AV85" s="140" t="str">
        <f>IF(AV84="","",VLOOKUP(AV84,シフト記号表!$C$6:$L$47,10,FALSE))</f>
        <v/>
      </c>
      <c r="AW85" s="140" t="str">
        <f>IF(AW84="","",VLOOKUP(AW84,シフト記号表!$C$6:$L$47,10,FALSE))</f>
        <v/>
      </c>
      <c r="AX85" s="141" t="str">
        <f>IF(AX84="","",VLOOKUP(AX84,シフト記号表!$C$6:$L$47,10,FALSE))</f>
        <v/>
      </c>
      <c r="AY85" s="139" t="str">
        <f>IF(AY84="","",VLOOKUP(AY84,シフト記号表!$C$6:$L$47,10,FALSE))</f>
        <v/>
      </c>
      <c r="AZ85" s="140" t="str">
        <f>IF(AZ84="","",VLOOKUP(AZ84,シフト記号表!$C$6:$L$47,10,FALSE))</f>
        <v/>
      </c>
      <c r="BA85" s="140" t="str">
        <f>IF(BA84="","",VLOOKUP(BA84,シフト記号表!$C$6:$L$47,10,FALSE))</f>
        <v/>
      </c>
      <c r="BB85" s="185">
        <f>IF($BE$4="４週",SUM(W85:AX85),IF($BE$4="暦月",SUM(W85:BA85),""))</f>
        <v>0</v>
      </c>
      <c r="BC85" s="186"/>
      <c r="BD85" s="187">
        <f>IF($BE$4="４週",BB85/4,IF($BE$4="暦月",(BB85/($BE$9/7)),""))</f>
        <v>0</v>
      </c>
      <c r="BE85" s="186"/>
      <c r="BF85" s="182"/>
      <c r="BG85" s="183"/>
      <c r="BH85" s="183"/>
      <c r="BI85" s="183"/>
      <c r="BJ85" s="184"/>
    </row>
    <row r="86" spans="2:62" ht="20.25" customHeight="1" x14ac:dyDescent="0.4">
      <c r="B86" s="188">
        <f>B84+1</f>
        <v>36</v>
      </c>
      <c r="C86" s="190"/>
      <c r="D86" s="191"/>
      <c r="E86" s="129"/>
      <c r="F86" s="130"/>
      <c r="G86" s="129"/>
      <c r="H86" s="130"/>
      <c r="I86" s="194"/>
      <c r="J86" s="195"/>
      <c r="K86" s="198"/>
      <c r="L86" s="199"/>
      <c r="M86" s="199"/>
      <c r="N86" s="191"/>
      <c r="O86" s="172"/>
      <c r="P86" s="173"/>
      <c r="Q86" s="173"/>
      <c r="R86" s="173"/>
      <c r="S86" s="174"/>
      <c r="T86" s="159" t="s">
        <v>18</v>
      </c>
      <c r="U86" s="112"/>
      <c r="V86" s="113"/>
      <c r="W86" s="99"/>
      <c r="X86" s="100"/>
      <c r="Y86" s="100"/>
      <c r="Z86" s="100"/>
      <c r="AA86" s="100"/>
      <c r="AB86" s="100"/>
      <c r="AC86" s="101"/>
      <c r="AD86" s="99"/>
      <c r="AE86" s="100"/>
      <c r="AF86" s="100"/>
      <c r="AG86" s="100"/>
      <c r="AH86" s="100"/>
      <c r="AI86" s="100"/>
      <c r="AJ86" s="101"/>
      <c r="AK86" s="99"/>
      <c r="AL86" s="100"/>
      <c r="AM86" s="100"/>
      <c r="AN86" s="100"/>
      <c r="AO86" s="100"/>
      <c r="AP86" s="100"/>
      <c r="AQ86" s="101"/>
      <c r="AR86" s="99"/>
      <c r="AS86" s="100"/>
      <c r="AT86" s="100"/>
      <c r="AU86" s="100"/>
      <c r="AV86" s="100"/>
      <c r="AW86" s="100"/>
      <c r="AX86" s="101"/>
      <c r="AY86" s="99"/>
      <c r="AZ86" s="100"/>
      <c r="BA86" s="102"/>
      <c r="BB86" s="175"/>
      <c r="BC86" s="176"/>
      <c r="BD86" s="177"/>
      <c r="BE86" s="178"/>
      <c r="BF86" s="179"/>
      <c r="BG86" s="180"/>
      <c r="BH86" s="180"/>
      <c r="BI86" s="180"/>
      <c r="BJ86" s="181"/>
    </row>
    <row r="87" spans="2:62" ht="20.25" customHeight="1" x14ac:dyDescent="0.4">
      <c r="B87" s="189"/>
      <c r="C87" s="192"/>
      <c r="D87" s="193"/>
      <c r="E87" s="170"/>
      <c r="F87" s="171">
        <f>C86</f>
        <v>0</v>
      </c>
      <c r="G87" s="170"/>
      <c r="H87" s="171">
        <f>I86</f>
        <v>0</v>
      </c>
      <c r="I87" s="196"/>
      <c r="J87" s="197"/>
      <c r="K87" s="200"/>
      <c r="L87" s="201"/>
      <c r="M87" s="201"/>
      <c r="N87" s="193"/>
      <c r="O87" s="172"/>
      <c r="P87" s="173"/>
      <c r="Q87" s="173"/>
      <c r="R87" s="173"/>
      <c r="S87" s="174"/>
      <c r="T87" s="160" t="s">
        <v>125</v>
      </c>
      <c r="U87" s="114"/>
      <c r="V87" s="161"/>
      <c r="W87" s="139" t="str">
        <f>IF(W86="","",VLOOKUP(W86,シフト記号表!$C$6:$L$47,10,FALSE))</f>
        <v/>
      </c>
      <c r="X87" s="140" t="str">
        <f>IF(X86="","",VLOOKUP(X86,シフト記号表!$C$6:$L$47,10,FALSE))</f>
        <v/>
      </c>
      <c r="Y87" s="140" t="str">
        <f>IF(Y86="","",VLOOKUP(Y86,シフト記号表!$C$6:$L$47,10,FALSE))</f>
        <v/>
      </c>
      <c r="Z87" s="140" t="str">
        <f>IF(Z86="","",VLOOKUP(Z86,シフト記号表!$C$6:$L$47,10,FALSE))</f>
        <v/>
      </c>
      <c r="AA87" s="140" t="str">
        <f>IF(AA86="","",VLOOKUP(AA86,シフト記号表!$C$6:$L$47,10,FALSE))</f>
        <v/>
      </c>
      <c r="AB87" s="140" t="str">
        <f>IF(AB86="","",VLOOKUP(AB86,シフト記号表!$C$6:$L$47,10,FALSE))</f>
        <v/>
      </c>
      <c r="AC87" s="141" t="str">
        <f>IF(AC86="","",VLOOKUP(AC86,シフト記号表!$C$6:$L$47,10,FALSE))</f>
        <v/>
      </c>
      <c r="AD87" s="139" t="str">
        <f>IF(AD86="","",VLOOKUP(AD86,シフト記号表!$C$6:$L$47,10,FALSE))</f>
        <v/>
      </c>
      <c r="AE87" s="140" t="str">
        <f>IF(AE86="","",VLOOKUP(AE86,シフト記号表!$C$6:$L$47,10,FALSE))</f>
        <v/>
      </c>
      <c r="AF87" s="140" t="str">
        <f>IF(AF86="","",VLOOKUP(AF86,シフト記号表!$C$6:$L$47,10,FALSE))</f>
        <v/>
      </c>
      <c r="AG87" s="140" t="str">
        <f>IF(AG86="","",VLOOKUP(AG86,シフト記号表!$C$6:$L$47,10,FALSE))</f>
        <v/>
      </c>
      <c r="AH87" s="140" t="str">
        <f>IF(AH86="","",VLOOKUP(AH86,シフト記号表!$C$6:$L$47,10,FALSE))</f>
        <v/>
      </c>
      <c r="AI87" s="140" t="str">
        <f>IF(AI86="","",VLOOKUP(AI86,シフト記号表!$C$6:$L$47,10,FALSE))</f>
        <v/>
      </c>
      <c r="AJ87" s="141" t="str">
        <f>IF(AJ86="","",VLOOKUP(AJ86,シフト記号表!$C$6:$L$47,10,FALSE))</f>
        <v/>
      </c>
      <c r="AK87" s="139" t="str">
        <f>IF(AK86="","",VLOOKUP(AK86,シフト記号表!$C$6:$L$47,10,FALSE))</f>
        <v/>
      </c>
      <c r="AL87" s="140" t="str">
        <f>IF(AL86="","",VLOOKUP(AL86,シフト記号表!$C$6:$L$47,10,FALSE))</f>
        <v/>
      </c>
      <c r="AM87" s="140" t="str">
        <f>IF(AM86="","",VLOOKUP(AM86,シフト記号表!$C$6:$L$47,10,FALSE))</f>
        <v/>
      </c>
      <c r="AN87" s="140" t="str">
        <f>IF(AN86="","",VLOOKUP(AN86,シフト記号表!$C$6:$L$47,10,FALSE))</f>
        <v/>
      </c>
      <c r="AO87" s="140" t="str">
        <f>IF(AO86="","",VLOOKUP(AO86,シフト記号表!$C$6:$L$47,10,FALSE))</f>
        <v/>
      </c>
      <c r="AP87" s="140" t="str">
        <f>IF(AP86="","",VLOOKUP(AP86,シフト記号表!$C$6:$L$47,10,FALSE))</f>
        <v/>
      </c>
      <c r="AQ87" s="141" t="str">
        <f>IF(AQ86="","",VLOOKUP(AQ86,シフト記号表!$C$6:$L$47,10,FALSE))</f>
        <v/>
      </c>
      <c r="AR87" s="139" t="str">
        <f>IF(AR86="","",VLOOKUP(AR86,シフト記号表!$C$6:$L$47,10,FALSE))</f>
        <v/>
      </c>
      <c r="AS87" s="140" t="str">
        <f>IF(AS86="","",VLOOKUP(AS86,シフト記号表!$C$6:$L$47,10,FALSE))</f>
        <v/>
      </c>
      <c r="AT87" s="140" t="str">
        <f>IF(AT86="","",VLOOKUP(AT86,シフト記号表!$C$6:$L$47,10,FALSE))</f>
        <v/>
      </c>
      <c r="AU87" s="140" t="str">
        <f>IF(AU86="","",VLOOKUP(AU86,シフト記号表!$C$6:$L$47,10,FALSE))</f>
        <v/>
      </c>
      <c r="AV87" s="140" t="str">
        <f>IF(AV86="","",VLOOKUP(AV86,シフト記号表!$C$6:$L$47,10,FALSE))</f>
        <v/>
      </c>
      <c r="AW87" s="140" t="str">
        <f>IF(AW86="","",VLOOKUP(AW86,シフト記号表!$C$6:$L$47,10,FALSE))</f>
        <v/>
      </c>
      <c r="AX87" s="141" t="str">
        <f>IF(AX86="","",VLOOKUP(AX86,シフト記号表!$C$6:$L$47,10,FALSE))</f>
        <v/>
      </c>
      <c r="AY87" s="139" t="str">
        <f>IF(AY86="","",VLOOKUP(AY86,シフト記号表!$C$6:$L$47,10,FALSE))</f>
        <v/>
      </c>
      <c r="AZ87" s="140" t="str">
        <f>IF(AZ86="","",VLOOKUP(AZ86,シフト記号表!$C$6:$L$47,10,FALSE))</f>
        <v/>
      </c>
      <c r="BA87" s="140" t="str">
        <f>IF(BA86="","",VLOOKUP(BA86,シフト記号表!$C$6:$L$47,10,FALSE))</f>
        <v/>
      </c>
      <c r="BB87" s="185">
        <f>IF($BE$4="４週",SUM(W87:AX87),IF($BE$4="暦月",SUM(W87:BA87),""))</f>
        <v>0</v>
      </c>
      <c r="BC87" s="186"/>
      <c r="BD87" s="187">
        <f>IF($BE$4="４週",BB87/4,IF($BE$4="暦月",(BB87/($BE$9/7)),""))</f>
        <v>0</v>
      </c>
      <c r="BE87" s="186"/>
      <c r="BF87" s="182"/>
      <c r="BG87" s="183"/>
      <c r="BH87" s="183"/>
      <c r="BI87" s="183"/>
      <c r="BJ87" s="184"/>
    </row>
    <row r="88" spans="2:62" ht="20.25" customHeight="1" x14ac:dyDescent="0.4">
      <c r="B88" s="188">
        <f>B86+1</f>
        <v>37</v>
      </c>
      <c r="C88" s="190"/>
      <c r="D88" s="191"/>
      <c r="E88" s="129"/>
      <c r="F88" s="130"/>
      <c r="G88" s="129"/>
      <c r="H88" s="130"/>
      <c r="I88" s="194"/>
      <c r="J88" s="195"/>
      <c r="K88" s="198"/>
      <c r="L88" s="199"/>
      <c r="M88" s="199"/>
      <c r="N88" s="191"/>
      <c r="O88" s="172"/>
      <c r="P88" s="173"/>
      <c r="Q88" s="173"/>
      <c r="R88" s="173"/>
      <c r="S88" s="174"/>
      <c r="T88" s="159" t="s">
        <v>18</v>
      </c>
      <c r="U88" s="112"/>
      <c r="V88" s="113"/>
      <c r="W88" s="99"/>
      <c r="X88" s="100"/>
      <c r="Y88" s="100"/>
      <c r="Z88" s="100"/>
      <c r="AA88" s="100"/>
      <c r="AB88" s="100"/>
      <c r="AC88" s="101"/>
      <c r="AD88" s="99"/>
      <c r="AE88" s="100"/>
      <c r="AF88" s="100"/>
      <c r="AG88" s="100"/>
      <c r="AH88" s="100"/>
      <c r="AI88" s="100"/>
      <c r="AJ88" s="101"/>
      <c r="AK88" s="99"/>
      <c r="AL88" s="100"/>
      <c r="AM88" s="100"/>
      <c r="AN88" s="100"/>
      <c r="AO88" s="100"/>
      <c r="AP88" s="100"/>
      <c r="AQ88" s="101"/>
      <c r="AR88" s="99"/>
      <c r="AS88" s="100"/>
      <c r="AT88" s="100"/>
      <c r="AU88" s="100"/>
      <c r="AV88" s="100"/>
      <c r="AW88" s="100"/>
      <c r="AX88" s="101"/>
      <c r="AY88" s="99"/>
      <c r="AZ88" s="100"/>
      <c r="BA88" s="102"/>
      <c r="BB88" s="175"/>
      <c r="BC88" s="176"/>
      <c r="BD88" s="177"/>
      <c r="BE88" s="178"/>
      <c r="BF88" s="179"/>
      <c r="BG88" s="180"/>
      <c r="BH88" s="180"/>
      <c r="BI88" s="180"/>
      <c r="BJ88" s="181"/>
    </row>
    <row r="89" spans="2:62" ht="20.25" customHeight="1" x14ac:dyDescent="0.4">
      <c r="B89" s="189"/>
      <c r="C89" s="192"/>
      <c r="D89" s="193"/>
      <c r="E89" s="170"/>
      <c r="F89" s="171">
        <f>C88</f>
        <v>0</v>
      </c>
      <c r="G89" s="170"/>
      <c r="H89" s="171">
        <f>I88</f>
        <v>0</v>
      </c>
      <c r="I89" s="196"/>
      <c r="J89" s="197"/>
      <c r="K89" s="200"/>
      <c r="L89" s="201"/>
      <c r="M89" s="201"/>
      <c r="N89" s="193"/>
      <c r="O89" s="172"/>
      <c r="P89" s="173"/>
      <c r="Q89" s="173"/>
      <c r="R89" s="173"/>
      <c r="S89" s="174"/>
      <c r="T89" s="160" t="s">
        <v>125</v>
      </c>
      <c r="U89" s="114"/>
      <c r="V89" s="161"/>
      <c r="W89" s="139" t="str">
        <f>IF(W88="","",VLOOKUP(W88,シフト記号表!$C$6:$L$47,10,FALSE))</f>
        <v/>
      </c>
      <c r="X89" s="140" t="str">
        <f>IF(X88="","",VLOOKUP(X88,シフト記号表!$C$6:$L$47,10,FALSE))</f>
        <v/>
      </c>
      <c r="Y89" s="140" t="str">
        <f>IF(Y88="","",VLOOKUP(Y88,シフト記号表!$C$6:$L$47,10,FALSE))</f>
        <v/>
      </c>
      <c r="Z89" s="140" t="str">
        <f>IF(Z88="","",VLOOKUP(Z88,シフト記号表!$C$6:$L$47,10,FALSE))</f>
        <v/>
      </c>
      <c r="AA89" s="140" t="str">
        <f>IF(AA88="","",VLOOKUP(AA88,シフト記号表!$C$6:$L$47,10,FALSE))</f>
        <v/>
      </c>
      <c r="AB89" s="140" t="str">
        <f>IF(AB88="","",VLOOKUP(AB88,シフト記号表!$C$6:$L$47,10,FALSE))</f>
        <v/>
      </c>
      <c r="AC89" s="141" t="str">
        <f>IF(AC88="","",VLOOKUP(AC88,シフト記号表!$C$6:$L$47,10,FALSE))</f>
        <v/>
      </c>
      <c r="AD89" s="139" t="str">
        <f>IF(AD88="","",VLOOKUP(AD88,シフト記号表!$C$6:$L$47,10,FALSE))</f>
        <v/>
      </c>
      <c r="AE89" s="140" t="str">
        <f>IF(AE88="","",VLOOKUP(AE88,シフト記号表!$C$6:$L$47,10,FALSE))</f>
        <v/>
      </c>
      <c r="AF89" s="140" t="str">
        <f>IF(AF88="","",VLOOKUP(AF88,シフト記号表!$C$6:$L$47,10,FALSE))</f>
        <v/>
      </c>
      <c r="AG89" s="140" t="str">
        <f>IF(AG88="","",VLOOKUP(AG88,シフト記号表!$C$6:$L$47,10,FALSE))</f>
        <v/>
      </c>
      <c r="AH89" s="140" t="str">
        <f>IF(AH88="","",VLOOKUP(AH88,シフト記号表!$C$6:$L$47,10,FALSE))</f>
        <v/>
      </c>
      <c r="AI89" s="140" t="str">
        <f>IF(AI88="","",VLOOKUP(AI88,シフト記号表!$C$6:$L$47,10,FALSE))</f>
        <v/>
      </c>
      <c r="AJ89" s="141" t="str">
        <f>IF(AJ88="","",VLOOKUP(AJ88,シフト記号表!$C$6:$L$47,10,FALSE))</f>
        <v/>
      </c>
      <c r="AK89" s="139" t="str">
        <f>IF(AK88="","",VLOOKUP(AK88,シフト記号表!$C$6:$L$47,10,FALSE))</f>
        <v/>
      </c>
      <c r="AL89" s="140" t="str">
        <f>IF(AL88="","",VLOOKUP(AL88,シフト記号表!$C$6:$L$47,10,FALSE))</f>
        <v/>
      </c>
      <c r="AM89" s="140" t="str">
        <f>IF(AM88="","",VLOOKUP(AM88,シフト記号表!$C$6:$L$47,10,FALSE))</f>
        <v/>
      </c>
      <c r="AN89" s="140" t="str">
        <f>IF(AN88="","",VLOOKUP(AN88,シフト記号表!$C$6:$L$47,10,FALSE))</f>
        <v/>
      </c>
      <c r="AO89" s="140" t="str">
        <f>IF(AO88="","",VLOOKUP(AO88,シフト記号表!$C$6:$L$47,10,FALSE))</f>
        <v/>
      </c>
      <c r="AP89" s="140" t="str">
        <f>IF(AP88="","",VLOOKUP(AP88,シフト記号表!$C$6:$L$47,10,FALSE))</f>
        <v/>
      </c>
      <c r="AQ89" s="141" t="str">
        <f>IF(AQ88="","",VLOOKUP(AQ88,シフト記号表!$C$6:$L$47,10,FALSE))</f>
        <v/>
      </c>
      <c r="AR89" s="139" t="str">
        <f>IF(AR88="","",VLOOKUP(AR88,シフト記号表!$C$6:$L$47,10,FALSE))</f>
        <v/>
      </c>
      <c r="AS89" s="140" t="str">
        <f>IF(AS88="","",VLOOKUP(AS88,シフト記号表!$C$6:$L$47,10,FALSE))</f>
        <v/>
      </c>
      <c r="AT89" s="140" t="str">
        <f>IF(AT88="","",VLOOKUP(AT88,シフト記号表!$C$6:$L$47,10,FALSE))</f>
        <v/>
      </c>
      <c r="AU89" s="140" t="str">
        <f>IF(AU88="","",VLOOKUP(AU88,シフト記号表!$C$6:$L$47,10,FALSE))</f>
        <v/>
      </c>
      <c r="AV89" s="140" t="str">
        <f>IF(AV88="","",VLOOKUP(AV88,シフト記号表!$C$6:$L$47,10,FALSE))</f>
        <v/>
      </c>
      <c r="AW89" s="140" t="str">
        <f>IF(AW88="","",VLOOKUP(AW88,シフト記号表!$C$6:$L$47,10,FALSE))</f>
        <v/>
      </c>
      <c r="AX89" s="141" t="str">
        <f>IF(AX88="","",VLOOKUP(AX88,シフト記号表!$C$6:$L$47,10,FALSE))</f>
        <v/>
      </c>
      <c r="AY89" s="139" t="str">
        <f>IF(AY88="","",VLOOKUP(AY88,シフト記号表!$C$6:$L$47,10,FALSE))</f>
        <v/>
      </c>
      <c r="AZ89" s="140" t="str">
        <f>IF(AZ88="","",VLOOKUP(AZ88,シフト記号表!$C$6:$L$47,10,FALSE))</f>
        <v/>
      </c>
      <c r="BA89" s="140" t="str">
        <f>IF(BA88="","",VLOOKUP(BA88,シフト記号表!$C$6:$L$47,10,FALSE))</f>
        <v/>
      </c>
      <c r="BB89" s="185">
        <f>IF($BE$4="４週",SUM(W89:AX89),IF($BE$4="暦月",SUM(W89:BA89),""))</f>
        <v>0</v>
      </c>
      <c r="BC89" s="186"/>
      <c r="BD89" s="187">
        <f>IF($BE$4="４週",BB89/4,IF($BE$4="暦月",(BB89/($BE$9/7)),""))</f>
        <v>0</v>
      </c>
      <c r="BE89" s="186"/>
      <c r="BF89" s="182"/>
      <c r="BG89" s="183"/>
      <c r="BH89" s="183"/>
      <c r="BI89" s="183"/>
      <c r="BJ89" s="184"/>
    </row>
    <row r="90" spans="2:62" ht="20.25" customHeight="1" x14ac:dyDescent="0.4">
      <c r="B90" s="188">
        <f>B88+1</f>
        <v>38</v>
      </c>
      <c r="C90" s="190"/>
      <c r="D90" s="191"/>
      <c r="E90" s="129"/>
      <c r="F90" s="130"/>
      <c r="G90" s="129"/>
      <c r="H90" s="130"/>
      <c r="I90" s="194"/>
      <c r="J90" s="195"/>
      <c r="K90" s="198"/>
      <c r="L90" s="199"/>
      <c r="M90" s="199"/>
      <c r="N90" s="191"/>
      <c r="O90" s="172"/>
      <c r="P90" s="173"/>
      <c r="Q90" s="173"/>
      <c r="R90" s="173"/>
      <c r="S90" s="174"/>
      <c r="T90" s="159" t="s">
        <v>18</v>
      </c>
      <c r="U90" s="112"/>
      <c r="V90" s="113"/>
      <c r="W90" s="99"/>
      <c r="X90" s="100"/>
      <c r="Y90" s="100"/>
      <c r="Z90" s="100"/>
      <c r="AA90" s="100"/>
      <c r="AB90" s="100"/>
      <c r="AC90" s="101"/>
      <c r="AD90" s="99"/>
      <c r="AE90" s="100"/>
      <c r="AF90" s="100"/>
      <c r="AG90" s="100"/>
      <c r="AH90" s="100"/>
      <c r="AI90" s="100"/>
      <c r="AJ90" s="101"/>
      <c r="AK90" s="99"/>
      <c r="AL90" s="100"/>
      <c r="AM90" s="100"/>
      <c r="AN90" s="100"/>
      <c r="AO90" s="100"/>
      <c r="AP90" s="100"/>
      <c r="AQ90" s="101"/>
      <c r="AR90" s="99"/>
      <c r="AS90" s="100"/>
      <c r="AT90" s="100"/>
      <c r="AU90" s="100"/>
      <c r="AV90" s="100"/>
      <c r="AW90" s="100"/>
      <c r="AX90" s="101"/>
      <c r="AY90" s="99"/>
      <c r="AZ90" s="100"/>
      <c r="BA90" s="102"/>
      <c r="BB90" s="175"/>
      <c r="BC90" s="176"/>
      <c r="BD90" s="177"/>
      <c r="BE90" s="178"/>
      <c r="BF90" s="179"/>
      <c r="BG90" s="180"/>
      <c r="BH90" s="180"/>
      <c r="BI90" s="180"/>
      <c r="BJ90" s="181"/>
    </row>
    <row r="91" spans="2:62" ht="20.25" customHeight="1" x14ac:dyDescent="0.4">
      <c r="B91" s="189"/>
      <c r="C91" s="192"/>
      <c r="D91" s="193"/>
      <c r="E91" s="170"/>
      <c r="F91" s="171">
        <f>C90</f>
        <v>0</v>
      </c>
      <c r="G91" s="170"/>
      <c r="H91" s="171">
        <f>I90</f>
        <v>0</v>
      </c>
      <c r="I91" s="196"/>
      <c r="J91" s="197"/>
      <c r="K91" s="200"/>
      <c r="L91" s="201"/>
      <c r="M91" s="201"/>
      <c r="N91" s="193"/>
      <c r="O91" s="172"/>
      <c r="P91" s="173"/>
      <c r="Q91" s="173"/>
      <c r="R91" s="173"/>
      <c r="S91" s="174"/>
      <c r="T91" s="160" t="s">
        <v>125</v>
      </c>
      <c r="U91" s="114"/>
      <c r="V91" s="161"/>
      <c r="W91" s="139" t="str">
        <f>IF(W90="","",VLOOKUP(W90,シフト記号表!$C$6:$L$47,10,FALSE))</f>
        <v/>
      </c>
      <c r="X91" s="140" t="str">
        <f>IF(X90="","",VLOOKUP(X90,シフト記号表!$C$6:$L$47,10,FALSE))</f>
        <v/>
      </c>
      <c r="Y91" s="140" t="str">
        <f>IF(Y90="","",VLOOKUP(Y90,シフト記号表!$C$6:$L$47,10,FALSE))</f>
        <v/>
      </c>
      <c r="Z91" s="140" t="str">
        <f>IF(Z90="","",VLOOKUP(Z90,シフト記号表!$C$6:$L$47,10,FALSE))</f>
        <v/>
      </c>
      <c r="AA91" s="140" t="str">
        <f>IF(AA90="","",VLOOKUP(AA90,シフト記号表!$C$6:$L$47,10,FALSE))</f>
        <v/>
      </c>
      <c r="AB91" s="140" t="str">
        <f>IF(AB90="","",VLOOKUP(AB90,シフト記号表!$C$6:$L$47,10,FALSE))</f>
        <v/>
      </c>
      <c r="AC91" s="141" t="str">
        <f>IF(AC90="","",VLOOKUP(AC90,シフト記号表!$C$6:$L$47,10,FALSE))</f>
        <v/>
      </c>
      <c r="AD91" s="139" t="str">
        <f>IF(AD90="","",VLOOKUP(AD90,シフト記号表!$C$6:$L$47,10,FALSE))</f>
        <v/>
      </c>
      <c r="AE91" s="140" t="str">
        <f>IF(AE90="","",VLOOKUP(AE90,シフト記号表!$C$6:$L$47,10,FALSE))</f>
        <v/>
      </c>
      <c r="AF91" s="140" t="str">
        <f>IF(AF90="","",VLOOKUP(AF90,シフト記号表!$C$6:$L$47,10,FALSE))</f>
        <v/>
      </c>
      <c r="AG91" s="140" t="str">
        <f>IF(AG90="","",VLOOKUP(AG90,シフト記号表!$C$6:$L$47,10,FALSE))</f>
        <v/>
      </c>
      <c r="AH91" s="140" t="str">
        <f>IF(AH90="","",VLOOKUP(AH90,シフト記号表!$C$6:$L$47,10,FALSE))</f>
        <v/>
      </c>
      <c r="AI91" s="140" t="str">
        <f>IF(AI90="","",VLOOKUP(AI90,シフト記号表!$C$6:$L$47,10,FALSE))</f>
        <v/>
      </c>
      <c r="AJ91" s="141" t="str">
        <f>IF(AJ90="","",VLOOKUP(AJ90,シフト記号表!$C$6:$L$47,10,FALSE))</f>
        <v/>
      </c>
      <c r="AK91" s="139" t="str">
        <f>IF(AK90="","",VLOOKUP(AK90,シフト記号表!$C$6:$L$47,10,FALSE))</f>
        <v/>
      </c>
      <c r="AL91" s="140" t="str">
        <f>IF(AL90="","",VLOOKUP(AL90,シフト記号表!$C$6:$L$47,10,FALSE))</f>
        <v/>
      </c>
      <c r="AM91" s="140" t="str">
        <f>IF(AM90="","",VLOOKUP(AM90,シフト記号表!$C$6:$L$47,10,FALSE))</f>
        <v/>
      </c>
      <c r="AN91" s="140" t="str">
        <f>IF(AN90="","",VLOOKUP(AN90,シフト記号表!$C$6:$L$47,10,FALSE))</f>
        <v/>
      </c>
      <c r="AO91" s="140" t="str">
        <f>IF(AO90="","",VLOOKUP(AO90,シフト記号表!$C$6:$L$47,10,FALSE))</f>
        <v/>
      </c>
      <c r="AP91" s="140" t="str">
        <f>IF(AP90="","",VLOOKUP(AP90,シフト記号表!$C$6:$L$47,10,FALSE))</f>
        <v/>
      </c>
      <c r="AQ91" s="141" t="str">
        <f>IF(AQ90="","",VLOOKUP(AQ90,シフト記号表!$C$6:$L$47,10,FALSE))</f>
        <v/>
      </c>
      <c r="AR91" s="139" t="str">
        <f>IF(AR90="","",VLOOKUP(AR90,シフト記号表!$C$6:$L$47,10,FALSE))</f>
        <v/>
      </c>
      <c r="AS91" s="140" t="str">
        <f>IF(AS90="","",VLOOKUP(AS90,シフト記号表!$C$6:$L$47,10,FALSE))</f>
        <v/>
      </c>
      <c r="AT91" s="140" t="str">
        <f>IF(AT90="","",VLOOKUP(AT90,シフト記号表!$C$6:$L$47,10,FALSE))</f>
        <v/>
      </c>
      <c r="AU91" s="140" t="str">
        <f>IF(AU90="","",VLOOKUP(AU90,シフト記号表!$C$6:$L$47,10,FALSE))</f>
        <v/>
      </c>
      <c r="AV91" s="140" t="str">
        <f>IF(AV90="","",VLOOKUP(AV90,シフト記号表!$C$6:$L$47,10,FALSE))</f>
        <v/>
      </c>
      <c r="AW91" s="140" t="str">
        <f>IF(AW90="","",VLOOKUP(AW90,シフト記号表!$C$6:$L$47,10,FALSE))</f>
        <v/>
      </c>
      <c r="AX91" s="141" t="str">
        <f>IF(AX90="","",VLOOKUP(AX90,シフト記号表!$C$6:$L$47,10,FALSE))</f>
        <v/>
      </c>
      <c r="AY91" s="139" t="str">
        <f>IF(AY90="","",VLOOKUP(AY90,シフト記号表!$C$6:$L$47,10,FALSE))</f>
        <v/>
      </c>
      <c r="AZ91" s="140" t="str">
        <f>IF(AZ90="","",VLOOKUP(AZ90,シフト記号表!$C$6:$L$47,10,FALSE))</f>
        <v/>
      </c>
      <c r="BA91" s="140" t="str">
        <f>IF(BA90="","",VLOOKUP(BA90,シフト記号表!$C$6:$L$47,10,FALSE))</f>
        <v/>
      </c>
      <c r="BB91" s="185">
        <f>IF($BE$4="４週",SUM(W91:AX91),IF($BE$4="暦月",SUM(W91:BA91),""))</f>
        <v>0</v>
      </c>
      <c r="BC91" s="186"/>
      <c r="BD91" s="187">
        <f>IF($BE$4="４週",BB91/4,IF($BE$4="暦月",(BB91/($BE$9/7)),""))</f>
        <v>0</v>
      </c>
      <c r="BE91" s="186"/>
      <c r="BF91" s="182"/>
      <c r="BG91" s="183"/>
      <c r="BH91" s="183"/>
      <c r="BI91" s="183"/>
      <c r="BJ91" s="184"/>
    </row>
    <row r="92" spans="2:62" ht="20.25" customHeight="1" x14ac:dyDescent="0.4">
      <c r="B92" s="188">
        <f>B90+1</f>
        <v>39</v>
      </c>
      <c r="C92" s="190"/>
      <c r="D92" s="191"/>
      <c r="E92" s="129"/>
      <c r="F92" s="130"/>
      <c r="G92" s="129"/>
      <c r="H92" s="130"/>
      <c r="I92" s="194"/>
      <c r="J92" s="195"/>
      <c r="K92" s="198"/>
      <c r="L92" s="199"/>
      <c r="M92" s="199"/>
      <c r="N92" s="191"/>
      <c r="O92" s="172"/>
      <c r="P92" s="173"/>
      <c r="Q92" s="173"/>
      <c r="R92" s="173"/>
      <c r="S92" s="174"/>
      <c r="T92" s="159" t="s">
        <v>18</v>
      </c>
      <c r="U92" s="112"/>
      <c r="V92" s="113"/>
      <c r="W92" s="99"/>
      <c r="X92" s="100"/>
      <c r="Y92" s="100"/>
      <c r="Z92" s="100"/>
      <c r="AA92" s="100"/>
      <c r="AB92" s="100"/>
      <c r="AC92" s="101"/>
      <c r="AD92" s="99"/>
      <c r="AE92" s="100"/>
      <c r="AF92" s="100"/>
      <c r="AG92" s="100"/>
      <c r="AH92" s="100"/>
      <c r="AI92" s="100"/>
      <c r="AJ92" s="101"/>
      <c r="AK92" s="99"/>
      <c r="AL92" s="100"/>
      <c r="AM92" s="100"/>
      <c r="AN92" s="100"/>
      <c r="AO92" s="100"/>
      <c r="AP92" s="100"/>
      <c r="AQ92" s="101"/>
      <c r="AR92" s="99"/>
      <c r="AS92" s="100"/>
      <c r="AT92" s="100"/>
      <c r="AU92" s="100"/>
      <c r="AV92" s="100"/>
      <c r="AW92" s="100"/>
      <c r="AX92" s="101"/>
      <c r="AY92" s="99"/>
      <c r="AZ92" s="100"/>
      <c r="BA92" s="102"/>
      <c r="BB92" s="175"/>
      <c r="BC92" s="176"/>
      <c r="BD92" s="177"/>
      <c r="BE92" s="178"/>
      <c r="BF92" s="179"/>
      <c r="BG92" s="180"/>
      <c r="BH92" s="180"/>
      <c r="BI92" s="180"/>
      <c r="BJ92" s="181"/>
    </row>
    <row r="93" spans="2:62" ht="20.25" customHeight="1" x14ac:dyDescent="0.4">
      <c r="B93" s="189"/>
      <c r="C93" s="192"/>
      <c r="D93" s="193"/>
      <c r="E93" s="170"/>
      <c r="F93" s="171">
        <f>C92</f>
        <v>0</v>
      </c>
      <c r="G93" s="170"/>
      <c r="H93" s="171">
        <f>I92</f>
        <v>0</v>
      </c>
      <c r="I93" s="196"/>
      <c r="J93" s="197"/>
      <c r="K93" s="200"/>
      <c r="L93" s="201"/>
      <c r="M93" s="201"/>
      <c r="N93" s="193"/>
      <c r="O93" s="172"/>
      <c r="P93" s="173"/>
      <c r="Q93" s="173"/>
      <c r="R93" s="173"/>
      <c r="S93" s="174"/>
      <c r="T93" s="160" t="s">
        <v>125</v>
      </c>
      <c r="U93" s="114"/>
      <c r="V93" s="161"/>
      <c r="W93" s="139" t="str">
        <f>IF(W92="","",VLOOKUP(W92,シフト記号表!$C$6:$L$47,10,FALSE))</f>
        <v/>
      </c>
      <c r="X93" s="140" t="str">
        <f>IF(X92="","",VLOOKUP(X92,シフト記号表!$C$6:$L$47,10,FALSE))</f>
        <v/>
      </c>
      <c r="Y93" s="140" t="str">
        <f>IF(Y92="","",VLOOKUP(Y92,シフト記号表!$C$6:$L$47,10,FALSE))</f>
        <v/>
      </c>
      <c r="Z93" s="140" t="str">
        <f>IF(Z92="","",VLOOKUP(Z92,シフト記号表!$C$6:$L$47,10,FALSE))</f>
        <v/>
      </c>
      <c r="AA93" s="140" t="str">
        <f>IF(AA92="","",VLOOKUP(AA92,シフト記号表!$C$6:$L$47,10,FALSE))</f>
        <v/>
      </c>
      <c r="AB93" s="140" t="str">
        <f>IF(AB92="","",VLOOKUP(AB92,シフト記号表!$C$6:$L$47,10,FALSE))</f>
        <v/>
      </c>
      <c r="AC93" s="141" t="str">
        <f>IF(AC92="","",VLOOKUP(AC92,シフト記号表!$C$6:$L$47,10,FALSE))</f>
        <v/>
      </c>
      <c r="AD93" s="139" t="str">
        <f>IF(AD92="","",VLOOKUP(AD92,シフト記号表!$C$6:$L$47,10,FALSE))</f>
        <v/>
      </c>
      <c r="AE93" s="140" t="str">
        <f>IF(AE92="","",VLOOKUP(AE92,シフト記号表!$C$6:$L$47,10,FALSE))</f>
        <v/>
      </c>
      <c r="AF93" s="140" t="str">
        <f>IF(AF92="","",VLOOKUP(AF92,シフト記号表!$C$6:$L$47,10,FALSE))</f>
        <v/>
      </c>
      <c r="AG93" s="140" t="str">
        <f>IF(AG92="","",VLOOKUP(AG92,シフト記号表!$C$6:$L$47,10,FALSE))</f>
        <v/>
      </c>
      <c r="AH93" s="140" t="str">
        <f>IF(AH92="","",VLOOKUP(AH92,シフト記号表!$C$6:$L$47,10,FALSE))</f>
        <v/>
      </c>
      <c r="AI93" s="140" t="str">
        <f>IF(AI92="","",VLOOKUP(AI92,シフト記号表!$C$6:$L$47,10,FALSE))</f>
        <v/>
      </c>
      <c r="AJ93" s="141" t="str">
        <f>IF(AJ92="","",VLOOKUP(AJ92,シフト記号表!$C$6:$L$47,10,FALSE))</f>
        <v/>
      </c>
      <c r="AK93" s="139" t="str">
        <f>IF(AK92="","",VLOOKUP(AK92,シフト記号表!$C$6:$L$47,10,FALSE))</f>
        <v/>
      </c>
      <c r="AL93" s="140" t="str">
        <f>IF(AL92="","",VLOOKUP(AL92,シフト記号表!$C$6:$L$47,10,FALSE))</f>
        <v/>
      </c>
      <c r="AM93" s="140" t="str">
        <f>IF(AM92="","",VLOOKUP(AM92,シフト記号表!$C$6:$L$47,10,FALSE))</f>
        <v/>
      </c>
      <c r="AN93" s="140" t="str">
        <f>IF(AN92="","",VLOOKUP(AN92,シフト記号表!$C$6:$L$47,10,FALSE))</f>
        <v/>
      </c>
      <c r="AO93" s="140" t="str">
        <f>IF(AO92="","",VLOOKUP(AO92,シフト記号表!$C$6:$L$47,10,FALSE))</f>
        <v/>
      </c>
      <c r="AP93" s="140" t="str">
        <f>IF(AP92="","",VLOOKUP(AP92,シフト記号表!$C$6:$L$47,10,FALSE))</f>
        <v/>
      </c>
      <c r="AQ93" s="141" t="str">
        <f>IF(AQ92="","",VLOOKUP(AQ92,シフト記号表!$C$6:$L$47,10,FALSE))</f>
        <v/>
      </c>
      <c r="AR93" s="139" t="str">
        <f>IF(AR92="","",VLOOKUP(AR92,シフト記号表!$C$6:$L$47,10,FALSE))</f>
        <v/>
      </c>
      <c r="AS93" s="140" t="str">
        <f>IF(AS92="","",VLOOKUP(AS92,シフト記号表!$C$6:$L$47,10,FALSE))</f>
        <v/>
      </c>
      <c r="AT93" s="140" t="str">
        <f>IF(AT92="","",VLOOKUP(AT92,シフト記号表!$C$6:$L$47,10,FALSE))</f>
        <v/>
      </c>
      <c r="AU93" s="140" t="str">
        <f>IF(AU92="","",VLOOKUP(AU92,シフト記号表!$C$6:$L$47,10,FALSE))</f>
        <v/>
      </c>
      <c r="AV93" s="140" t="str">
        <f>IF(AV92="","",VLOOKUP(AV92,シフト記号表!$C$6:$L$47,10,FALSE))</f>
        <v/>
      </c>
      <c r="AW93" s="140" t="str">
        <f>IF(AW92="","",VLOOKUP(AW92,シフト記号表!$C$6:$L$47,10,FALSE))</f>
        <v/>
      </c>
      <c r="AX93" s="141" t="str">
        <f>IF(AX92="","",VLOOKUP(AX92,シフト記号表!$C$6:$L$47,10,FALSE))</f>
        <v/>
      </c>
      <c r="AY93" s="139" t="str">
        <f>IF(AY92="","",VLOOKUP(AY92,シフト記号表!$C$6:$L$47,10,FALSE))</f>
        <v/>
      </c>
      <c r="AZ93" s="140" t="str">
        <f>IF(AZ92="","",VLOOKUP(AZ92,シフト記号表!$C$6:$L$47,10,FALSE))</f>
        <v/>
      </c>
      <c r="BA93" s="140" t="str">
        <f>IF(BA92="","",VLOOKUP(BA92,シフト記号表!$C$6:$L$47,10,FALSE))</f>
        <v/>
      </c>
      <c r="BB93" s="185">
        <f>IF($BE$4="４週",SUM(W93:AX93),IF($BE$4="暦月",SUM(W93:BA93),""))</f>
        <v>0</v>
      </c>
      <c r="BC93" s="186"/>
      <c r="BD93" s="187">
        <f>IF($BE$4="４週",BB93/4,IF($BE$4="暦月",(BB93/($BE$9/7)),""))</f>
        <v>0</v>
      </c>
      <c r="BE93" s="186"/>
      <c r="BF93" s="182"/>
      <c r="BG93" s="183"/>
      <c r="BH93" s="183"/>
      <c r="BI93" s="183"/>
      <c r="BJ93" s="184"/>
    </row>
    <row r="94" spans="2:62" ht="20.25" customHeight="1" x14ac:dyDescent="0.4">
      <c r="B94" s="188">
        <f>B92+1</f>
        <v>40</v>
      </c>
      <c r="C94" s="190"/>
      <c r="D94" s="191"/>
      <c r="E94" s="129"/>
      <c r="F94" s="130"/>
      <c r="G94" s="129"/>
      <c r="H94" s="130"/>
      <c r="I94" s="194"/>
      <c r="J94" s="195"/>
      <c r="K94" s="198"/>
      <c r="L94" s="199"/>
      <c r="M94" s="199"/>
      <c r="N94" s="191"/>
      <c r="O94" s="172"/>
      <c r="P94" s="173"/>
      <c r="Q94" s="173"/>
      <c r="R94" s="173"/>
      <c r="S94" s="174"/>
      <c r="T94" s="159" t="s">
        <v>18</v>
      </c>
      <c r="U94" s="112"/>
      <c r="V94" s="113"/>
      <c r="W94" s="99"/>
      <c r="X94" s="100"/>
      <c r="Y94" s="100"/>
      <c r="Z94" s="100"/>
      <c r="AA94" s="100"/>
      <c r="AB94" s="100"/>
      <c r="AC94" s="101"/>
      <c r="AD94" s="99"/>
      <c r="AE94" s="100"/>
      <c r="AF94" s="100"/>
      <c r="AG94" s="100"/>
      <c r="AH94" s="100"/>
      <c r="AI94" s="100"/>
      <c r="AJ94" s="101"/>
      <c r="AK94" s="99"/>
      <c r="AL94" s="100"/>
      <c r="AM94" s="100"/>
      <c r="AN94" s="100"/>
      <c r="AO94" s="100"/>
      <c r="AP94" s="100"/>
      <c r="AQ94" s="101"/>
      <c r="AR94" s="99"/>
      <c r="AS94" s="100"/>
      <c r="AT94" s="100"/>
      <c r="AU94" s="100"/>
      <c r="AV94" s="100"/>
      <c r="AW94" s="100"/>
      <c r="AX94" s="101"/>
      <c r="AY94" s="99"/>
      <c r="AZ94" s="100"/>
      <c r="BA94" s="102"/>
      <c r="BB94" s="175"/>
      <c r="BC94" s="176"/>
      <c r="BD94" s="177"/>
      <c r="BE94" s="178"/>
      <c r="BF94" s="179"/>
      <c r="BG94" s="180"/>
      <c r="BH94" s="180"/>
      <c r="BI94" s="180"/>
      <c r="BJ94" s="181"/>
    </row>
    <row r="95" spans="2:62" ht="20.25" customHeight="1" x14ac:dyDescent="0.4">
      <c r="B95" s="189"/>
      <c r="C95" s="192"/>
      <c r="D95" s="193"/>
      <c r="E95" s="170"/>
      <c r="F95" s="171">
        <f>C94</f>
        <v>0</v>
      </c>
      <c r="G95" s="170"/>
      <c r="H95" s="171">
        <f>I94</f>
        <v>0</v>
      </c>
      <c r="I95" s="196"/>
      <c r="J95" s="197"/>
      <c r="K95" s="200"/>
      <c r="L95" s="201"/>
      <c r="M95" s="201"/>
      <c r="N95" s="193"/>
      <c r="O95" s="172"/>
      <c r="P95" s="173"/>
      <c r="Q95" s="173"/>
      <c r="R95" s="173"/>
      <c r="S95" s="174"/>
      <c r="T95" s="160" t="s">
        <v>125</v>
      </c>
      <c r="U95" s="114"/>
      <c r="V95" s="161"/>
      <c r="W95" s="139" t="str">
        <f>IF(W94="","",VLOOKUP(W94,シフト記号表!$C$6:$L$47,10,FALSE))</f>
        <v/>
      </c>
      <c r="X95" s="140" t="str">
        <f>IF(X94="","",VLOOKUP(X94,シフト記号表!$C$6:$L$47,10,FALSE))</f>
        <v/>
      </c>
      <c r="Y95" s="140" t="str">
        <f>IF(Y94="","",VLOOKUP(Y94,シフト記号表!$C$6:$L$47,10,FALSE))</f>
        <v/>
      </c>
      <c r="Z95" s="140" t="str">
        <f>IF(Z94="","",VLOOKUP(Z94,シフト記号表!$C$6:$L$47,10,FALSE))</f>
        <v/>
      </c>
      <c r="AA95" s="140" t="str">
        <f>IF(AA94="","",VLOOKUP(AA94,シフト記号表!$C$6:$L$47,10,FALSE))</f>
        <v/>
      </c>
      <c r="AB95" s="140" t="str">
        <f>IF(AB94="","",VLOOKUP(AB94,シフト記号表!$C$6:$L$47,10,FALSE))</f>
        <v/>
      </c>
      <c r="AC95" s="141" t="str">
        <f>IF(AC94="","",VLOOKUP(AC94,シフト記号表!$C$6:$L$47,10,FALSE))</f>
        <v/>
      </c>
      <c r="AD95" s="139" t="str">
        <f>IF(AD94="","",VLOOKUP(AD94,シフト記号表!$C$6:$L$47,10,FALSE))</f>
        <v/>
      </c>
      <c r="AE95" s="140" t="str">
        <f>IF(AE94="","",VLOOKUP(AE94,シフト記号表!$C$6:$L$47,10,FALSE))</f>
        <v/>
      </c>
      <c r="AF95" s="140" t="str">
        <f>IF(AF94="","",VLOOKUP(AF94,シフト記号表!$C$6:$L$47,10,FALSE))</f>
        <v/>
      </c>
      <c r="AG95" s="140" t="str">
        <f>IF(AG94="","",VLOOKUP(AG94,シフト記号表!$C$6:$L$47,10,FALSE))</f>
        <v/>
      </c>
      <c r="AH95" s="140" t="str">
        <f>IF(AH94="","",VLOOKUP(AH94,シフト記号表!$C$6:$L$47,10,FALSE))</f>
        <v/>
      </c>
      <c r="AI95" s="140" t="str">
        <f>IF(AI94="","",VLOOKUP(AI94,シフト記号表!$C$6:$L$47,10,FALSE))</f>
        <v/>
      </c>
      <c r="AJ95" s="141" t="str">
        <f>IF(AJ94="","",VLOOKUP(AJ94,シフト記号表!$C$6:$L$47,10,FALSE))</f>
        <v/>
      </c>
      <c r="AK95" s="139" t="str">
        <f>IF(AK94="","",VLOOKUP(AK94,シフト記号表!$C$6:$L$47,10,FALSE))</f>
        <v/>
      </c>
      <c r="AL95" s="140" t="str">
        <f>IF(AL94="","",VLOOKUP(AL94,シフト記号表!$C$6:$L$47,10,FALSE))</f>
        <v/>
      </c>
      <c r="AM95" s="140" t="str">
        <f>IF(AM94="","",VLOOKUP(AM94,シフト記号表!$C$6:$L$47,10,FALSE))</f>
        <v/>
      </c>
      <c r="AN95" s="140" t="str">
        <f>IF(AN94="","",VLOOKUP(AN94,シフト記号表!$C$6:$L$47,10,FALSE))</f>
        <v/>
      </c>
      <c r="AO95" s="140" t="str">
        <f>IF(AO94="","",VLOOKUP(AO94,シフト記号表!$C$6:$L$47,10,FALSE))</f>
        <v/>
      </c>
      <c r="AP95" s="140" t="str">
        <f>IF(AP94="","",VLOOKUP(AP94,シフト記号表!$C$6:$L$47,10,FALSE))</f>
        <v/>
      </c>
      <c r="AQ95" s="141" t="str">
        <f>IF(AQ94="","",VLOOKUP(AQ94,シフト記号表!$C$6:$L$47,10,FALSE))</f>
        <v/>
      </c>
      <c r="AR95" s="139" t="str">
        <f>IF(AR94="","",VLOOKUP(AR94,シフト記号表!$C$6:$L$47,10,FALSE))</f>
        <v/>
      </c>
      <c r="AS95" s="140" t="str">
        <f>IF(AS94="","",VLOOKUP(AS94,シフト記号表!$C$6:$L$47,10,FALSE))</f>
        <v/>
      </c>
      <c r="AT95" s="140" t="str">
        <f>IF(AT94="","",VLOOKUP(AT94,シフト記号表!$C$6:$L$47,10,FALSE))</f>
        <v/>
      </c>
      <c r="AU95" s="140" t="str">
        <f>IF(AU94="","",VLOOKUP(AU94,シフト記号表!$C$6:$L$47,10,FALSE))</f>
        <v/>
      </c>
      <c r="AV95" s="140" t="str">
        <f>IF(AV94="","",VLOOKUP(AV94,シフト記号表!$C$6:$L$47,10,FALSE))</f>
        <v/>
      </c>
      <c r="AW95" s="140" t="str">
        <f>IF(AW94="","",VLOOKUP(AW94,シフト記号表!$C$6:$L$47,10,FALSE))</f>
        <v/>
      </c>
      <c r="AX95" s="141" t="str">
        <f>IF(AX94="","",VLOOKUP(AX94,シフト記号表!$C$6:$L$47,10,FALSE))</f>
        <v/>
      </c>
      <c r="AY95" s="139" t="str">
        <f>IF(AY94="","",VLOOKUP(AY94,シフト記号表!$C$6:$L$47,10,FALSE))</f>
        <v/>
      </c>
      <c r="AZ95" s="140" t="str">
        <f>IF(AZ94="","",VLOOKUP(AZ94,シフト記号表!$C$6:$L$47,10,FALSE))</f>
        <v/>
      </c>
      <c r="BA95" s="140" t="str">
        <f>IF(BA94="","",VLOOKUP(BA94,シフト記号表!$C$6:$L$47,10,FALSE))</f>
        <v/>
      </c>
      <c r="BB95" s="185">
        <f>IF($BE$4="４週",SUM(W95:AX95),IF($BE$4="暦月",SUM(W95:BA95),""))</f>
        <v>0</v>
      </c>
      <c r="BC95" s="186"/>
      <c r="BD95" s="187">
        <f>IF($BE$4="４週",BB95/4,IF($BE$4="暦月",(BB95/($BE$9/7)),""))</f>
        <v>0</v>
      </c>
      <c r="BE95" s="186"/>
      <c r="BF95" s="182"/>
      <c r="BG95" s="183"/>
      <c r="BH95" s="183"/>
      <c r="BI95" s="183"/>
      <c r="BJ95" s="184"/>
    </row>
    <row r="96" spans="2:62" ht="20.25" customHeight="1" x14ac:dyDescent="0.4">
      <c r="B96" s="188">
        <f>B94+1</f>
        <v>41</v>
      </c>
      <c r="C96" s="190"/>
      <c r="D96" s="191"/>
      <c r="E96" s="129"/>
      <c r="F96" s="130"/>
      <c r="G96" s="129"/>
      <c r="H96" s="130"/>
      <c r="I96" s="194"/>
      <c r="J96" s="195"/>
      <c r="K96" s="198"/>
      <c r="L96" s="199"/>
      <c r="M96" s="199"/>
      <c r="N96" s="191"/>
      <c r="O96" s="172"/>
      <c r="P96" s="173"/>
      <c r="Q96" s="173"/>
      <c r="R96" s="173"/>
      <c r="S96" s="174"/>
      <c r="T96" s="159" t="s">
        <v>18</v>
      </c>
      <c r="U96" s="112"/>
      <c r="V96" s="113"/>
      <c r="W96" s="99"/>
      <c r="X96" s="100"/>
      <c r="Y96" s="100"/>
      <c r="Z96" s="100"/>
      <c r="AA96" s="100"/>
      <c r="AB96" s="100"/>
      <c r="AC96" s="101"/>
      <c r="AD96" s="99"/>
      <c r="AE96" s="100"/>
      <c r="AF96" s="100"/>
      <c r="AG96" s="100"/>
      <c r="AH96" s="100"/>
      <c r="AI96" s="100"/>
      <c r="AJ96" s="101"/>
      <c r="AK96" s="99"/>
      <c r="AL96" s="100"/>
      <c r="AM96" s="100"/>
      <c r="AN96" s="100"/>
      <c r="AO96" s="100"/>
      <c r="AP96" s="100"/>
      <c r="AQ96" s="101"/>
      <c r="AR96" s="99"/>
      <c r="AS96" s="100"/>
      <c r="AT96" s="100"/>
      <c r="AU96" s="100"/>
      <c r="AV96" s="100"/>
      <c r="AW96" s="100"/>
      <c r="AX96" s="101"/>
      <c r="AY96" s="99"/>
      <c r="AZ96" s="100"/>
      <c r="BA96" s="102"/>
      <c r="BB96" s="175"/>
      <c r="BC96" s="176"/>
      <c r="BD96" s="177"/>
      <c r="BE96" s="178"/>
      <c r="BF96" s="179"/>
      <c r="BG96" s="180"/>
      <c r="BH96" s="180"/>
      <c r="BI96" s="180"/>
      <c r="BJ96" s="181"/>
    </row>
    <row r="97" spans="2:62" ht="20.25" customHeight="1" x14ac:dyDescent="0.4">
      <c r="B97" s="189"/>
      <c r="C97" s="192"/>
      <c r="D97" s="193"/>
      <c r="E97" s="170"/>
      <c r="F97" s="171">
        <f>C96</f>
        <v>0</v>
      </c>
      <c r="G97" s="170"/>
      <c r="H97" s="171">
        <f>I96</f>
        <v>0</v>
      </c>
      <c r="I97" s="196"/>
      <c r="J97" s="197"/>
      <c r="K97" s="200"/>
      <c r="L97" s="201"/>
      <c r="M97" s="201"/>
      <c r="N97" s="193"/>
      <c r="O97" s="172"/>
      <c r="P97" s="173"/>
      <c r="Q97" s="173"/>
      <c r="R97" s="173"/>
      <c r="S97" s="174"/>
      <c r="T97" s="160" t="s">
        <v>125</v>
      </c>
      <c r="U97" s="114"/>
      <c r="V97" s="161"/>
      <c r="W97" s="139" t="str">
        <f>IF(W96="","",VLOOKUP(W96,シフト記号表!$C$6:$L$47,10,FALSE))</f>
        <v/>
      </c>
      <c r="X97" s="140" t="str">
        <f>IF(X96="","",VLOOKUP(X96,シフト記号表!$C$6:$L$47,10,FALSE))</f>
        <v/>
      </c>
      <c r="Y97" s="140" t="str">
        <f>IF(Y96="","",VLOOKUP(Y96,シフト記号表!$C$6:$L$47,10,FALSE))</f>
        <v/>
      </c>
      <c r="Z97" s="140" t="str">
        <f>IF(Z96="","",VLOOKUP(Z96,シフト記号表!$C$6:$L$47,10,FALSE))</f>
        <v/>
      </c>
      <c r="AA97" s="140" t="str">
        <f>IF(AA96="","",VLOOKUP(AA96,シフト記号表!$C$6:$L$47,10,FALSE))</f>
        <v/>
      </c>
      <c r="AB97" s="140" t="str">
        <f>IF(AB96="","",VLOOKUP(AB96,シフト記号表!$C$6:$L$47,10,FALSE))</f>
        <v/>
      </c>
      <c r="AC97" s="141" t="str">
        <f>IF(AC96="","",VLOOKUP(AC96,シフト記号表!$C$6:$L$47,10,FALSE))</f>
        <v/>
      </c>
      <c r="AD97" s="139" t="str">
        <f>IF(AD96="","",VLOOKUP(AD96,シフト記号表!$C$6:$L$47,10,FALSE))</f>
        <v/>
      </c>
      <c r="AE97" s="140" t="str">
        <f>IF(AE96="","",VLOOKUP(AE96,シフト記号表!$C$6:$L$47,10,FALSE))</f>
        <v/>
      </c>
      <c r="AF97" s="140" t="str">
        <f>IF(AF96="","",VLOOKUP(AF96,シフト記号表!$C$6:$L$47,10,FALSE))</f>
        <v/>
      </c>
      <c r="AG97" s="140" t="str">
        <f>IF(AG96="","",VLOOKUP(AG96,シフト記号表!$C$6:$L$47,10,FALSE))</f>
        <v/>
      </c>
      <c r="AH97" s="140" t="str">
        <f>IF(AH96="","",VLOOKUP(AH96,シフト記号表!$C$6:$L$47,10,FALSE))</f>
        <v/>
      </c>
      <c r="AI97" s="140" t="str">
        <f>IF(AI96="","",VLOOKUP(AI96,シフト記号表!$C$6:$L$47,10,FALSE))</f>
        <v/>
      </c>
      <c r="AJ97" s="141" t="str">
        <f>IF(AJ96="","",VLOOKUP(AJ96,シフト記号表!$C$6:$L$47,10,FALSE))</f>
        <v/>
      </c>
      <c r="AK97" s="139" t="str">
        <f>IF(AK96="","",VLOOKUP(AK96,シフト記号表!$C$6:$L$47,10,FALSE))</f>
        <v/>
      </c>
      <c r="AL97" s="140" t="str">
        <f>IF(AL96="","",VLOOKUP(AL96,シフト記号表!$C$6:$L$47,10,FALSE))</f>
        <v/>
      </c>
      <c r="AM97" s="140" t="str">
        <f>IF(AM96="","",VLOOKUP(AM96,シフト記号表!$C$6:$L$47,10,FALSE))</f>
        <v/>
      </c>
      <c r="AN97" s="140" t="str">
        <f>IF(AN96="","",VLOOKUP(AN96,シフト記号表!$C$6:$L$47,10,FALSE))</f>
        <v/>
      </c>
      <c r="AO97" s="140" t="str">
        <f>IF(AO96="","",VLOOKUP(AO96,シフト記号表!$C$6:$L$47,10,FALSE))</f>
        <v/>
      </c>
      <c r="AP97" s="140" t="str">
        <f>IF(AP96="","",VLOOKUP(AP96,シフト記号表!$C$6:$L$47,10,FALSE))</f>
        <v/>
      </c>
      <c r="AQ97" s="141" t="str">
        <f>IF(AQ96="","",VLOOKUP(AQ96,シフト記号表!$C$6:$L$47,10,FALSE))</f>
        <v/>
      </c>
      <c r="AR97" s="139" t="str">
        <f>IF(AR96="","",VLOOKUP(AR96,シフト記号表!$C$6:$L$47,10,FALSE))</f>
        <v/>
      </c>
      <c r="AS97" s="140" t="str">
        <f>IF(AS96="","",VLOOKUP(AS96,シフト記号表!$C$6:$L$47,10,FALSE))</f>
        <v/>
      </c>
      <c r="AT97" s="140" t="str">
        <f>IF(AT96="","",VLOOKUP(AT96,シフト記号表!$C$6:$L$47,10,FALSE))</f>
        <v/>
      </c>
      <c r="AU97" s="140" t="str">
        <f>IF(AU96="","",VLOOKUP(AU96,シフト記号表!$C$6:$L$47,10,FALSE))</f>
        <v/>
      </c>
      <c r="AV97" s="140" t="str">
        <f>IF(AV96="","",VLOOKUP(AV96,シフト記号表!$C$6:$L$47,10,FALSE))</f>
        <v/>
      </c>
      <c r="AW97" s="140" t="str">
        <f>IF(AW96="","",VLOOKUP(AW96,シフト記号表!$C$6:$L$47,10,FALSE))</f>
        <v/>
      </c>
      <c r="AX97" s="141" t="str">
        <f>IF(AX96="","",VLOOKUP(AX96,シフト記号表!$C$6:$L$47,10,FALSE))</f>
        <v/>
      </c>
      <c r="AY97" s="139" t="str">
        <f>IF(AY96="","",VLOOKUP(AY96,シフト記号表!$C$6:$L$47,10,FALSE))</f>
        <v/>
      </c>
      <c r="AZ97" s="140" t="str">
        <f>IF(AZ96="","",VLOOKUP(AZ96,シフト記号表!$C$6:$L$47,10,FALSE))</f>
        <v/>
      </c>
      <c r="BA97" s="140" t="str">
        <f>IF(BA96="","",VLOOKUP(BA96,シフト記号表!$C$6:$L$47,10,FALSE))</f>
        <v/>
      </c>
      <c r="BB97" s="185">
        <f>IF($BE$4="４週",SUM(W97:AX97),IF($BE$4="暦月",SUM(W97:BA97),""))</f>
        <v>0</v>
      </c>
      <c r="BC97" s="186"/>
      <c r="BD97" s="187">
        <f>IF($BE$4="４週",BB97/4,IF($BE$4="暦月",(BB97/($BE$9/7)),""))</f>
        <v>0</v>
      </c>
      <c r="BE97" s="186"/>
      <c r="BF97" s="182"/>
      <c r="BG97" s="183"/>
      <c r="BH97" s="183"/>
      <c r="BI97" s="183"/>
      <c r="BJ97" s="184"/>
    </row>
    <row r="98" spans="2:62" ht="20.25" customHeight="1" x14ac:dyDescent="0.4">
      <c r="B98" s="188">
        <f>B96+1</f>
        <v>42</v>
      </c>
      <c r="C98" s="190"/>
      <c r="D98" s="191"/>
      <c r="E98" s="129"/>
      <c r="F98" s="130"/>
      <c r="G98" s="129"/>
      <c r="H98" s="130"/>
      <c r="I98" s="194"/>
      <c r="J98" s="195"/>
      <c r="K98" s="198"/>
      <c r="L98" s="199"/>
      <c r="M98" s="199"/>
      <c r="N98" s="191"/>
      <c r="O98" s="172"/>
      <c r="P98" s="173"/>
      <c r="Q98" s="173"/>
      <c r="R98" s="173"/>
      <c r="S98" s="174"/>
      <c r="T98" s="159" t="s">
        <v>18</v>
      </c>
      <c r="U98" s="112"/>
      <c r="V98" s="113"/>
      <c r="W98" s="99"/>
      <c r="X98" s="100"/>
      <c r="Y98" s="100"/>
      <c r="Z98" s="100"/>
      <c r="AA98" s="100"/>
      <c r="AB98" s="100"/>
      <c r="AC98" s="101"/>
      <c r="AD98" s="99"/>
      <c r="AE98" s="100"/>
      <c r="AF98" s="100"/>
      <c r="AG98" s="100"/>
      <c r="AH98" s="100"/>
      <c r="AI98" s="100"/>
      <c r="AJ98" s="101"/>
      <c r="AK98" s="99"/>
      <c r="AL98" s="100"/>
      <c r="AM98" s="100"/>
      <c r="AN98" s="100"/>
      <c r="AO98" s="100"/>
      <c r="AP98" s="100"/>
      <c r="AQ98" s="101"/>
      <c r="AR98" s="99"/>
      <c r="AS98" s="100"/>
      <c r="AT98" s="100"/>
      <c r="AU98" s="100"/>
      <c r="AV98" s="100"/>
      <c r="AW98" s="100"/>
      <c r="AX98" s="101"/>
      <c r="AY98" s="99"/>
      <c r="AZ98" s="100"/>
      <c r="BA98" s="102"/>
      <c r="BB98" s="175"/>
      <c r="BC98" s="176"/>
      <c r="BD98" s="177"/>
      <c r="BE98" s="178"/>
      <c r="BF98" s="179"/>
      <c r="BG98" s="180"/>
      <c r="BH98" s="180"/>
      <c r="BI98" s="180"/>
      <c r="BJ98" s="181"/>
    </row>
    <row r="99" spans="2:62" ht="20.25" customHeight="1" x14ac:dyDescent="0.4">
      <c r="B99" s="189"/>
      <c r="C99" s="192"/>
      <c r="D99" s="193"/>
      <c r="E99" s="170"/>
      <c r="F99" s="171">
        <f>C98</f>
        <v>0</v>
      </c>
      <c r="G99" s="170"/>
      <c r="H99" s="171">
        <f>I98</f>
        <v>0</v>
      </c>
      <c r="I99" s="196"/>
      <c r="J99" s="197"/>
      <c r="K99" s="200"/>
      <c r="L99" s="201"/>
      <c r="M99" s="201"/>
      <c r="N99" s="193"/>
      <c r="O99" s="172"/>
      <c r="P99" s="173"/>
      <c r="Q99" s="173"/>
      <c r="R99" s="173"/>
      <c r="S99" s="174"/>
      <c r="T99" s="160" t="s">
        <v>125</v>
      </c>
      <c r="U99" s="114"/>
      <c r="V99" s="161"/>
      <c r="W99" s="139" t="str">
        <f>IF(W98="","",VLOOKUP(W98,シフト記号表!$C$6:$L$47,10,FALSE))</f>
        <v/>
      </c>
      <c r="X99" s="140" t="str">
        <f>IF(X98="","",VLOOKUP(X98,シフト記号表!$C$6:$L$47,10,FALSE))</f>
        <v/>
      </c>
      <c r="Y99" s="140" t="str">
        <f>IF(Y98="","",VLOOKUP(Y98,シフト記号表!$C$6:$L$47,10,FALSE))</f>
        <v/>
      </c>
      <c r="Z99" s="140" t="str">
        <f>IF(Z98="","",VLOOKUP(Z98,シフト記号表!$C$6:$L$47,10,FALSE))</f>
        <v/>
      </c>
      <c r="AA99" s="140" t="str">
        <f>IF(AA98="","",VLOOKUP(AA98,シフト記号表!$C$6:$L$47,10,FALSE))</f>
        <v/>
      </c>
      <c r="AB99" s="140" t="str">
        <f>IF(AB98="","",VLOOKUP(AB98,シフト記号表!$C$6:$L$47,10,FALSE))</f>
        <v/>
      </c>
      <c r="AC99" s="141" t="str">
        <f>IF(AC98="","",VLOOKUP(AC98,シフト記号表!$C$6:$L$47,10,FALSE))</f>
        <v/>
      </c>
      <c r="AD99" s="139" t="str">
        <f>IF(AD98="","",VLOOKUP(AD98,シフト記号表!$C$6:$L$47,10,FALSE))</f>
        <v/>
      </c>
      <c r="AE99" s="140" t="str">
        <f>IF(AE98="","",VLOOKUP(AE98,シフト記号表!$C$6:$L$47,10,FALSE))</f>
        <v/>
      </c>
      <c r="AF99" s="140" t="str">
        <f>IF(AF98="","",VLOOKUP(AF98,シフト記号表!$C$6:$L$47,10,FALSE))</f>
        <v/>
      </c>
      <c r="AG99" s="140" t="str">
        <f>IF(AG98="","",VLOOKUP(AG98,シフト記号表!$C$6:$L$47,10,FALSE))</f>
        <v/>
      </c>
      <c r="AH99" s="140" t="str">
        <f>IF(AH98="","",VLOOKUP(AH98,シフト記号表!$C$6:$L$47,10,FALSE))</f>
        <v/>
      </c>
      <c r="AI99" s="140" t="str">
        <f>IF(AI98="","",VLOOKUP(AI98,シフト記号表!$C$6:$L$47,10,FALSE))</f>
        <v/>
      </c>
      <c r="AJ99" s="141" t="str">
        <f>IF(AJ98="","",VLOOKUP(AJ98,シフト記号表!$C$6:$L$47,10,FALSE))</f>
        <v/>
      </c>
      <c r="AK99" s="139" t="str">
        <f>IF(AK98="","",VLOOKUP(AK98,シフト記号表!$C$6:$L$47,10,FALSE))</f>
        <v/>
      </c>
      <c r="AL99" s="140" t="str">
        <f>IF(AL98="","",VLOOKUP(AL98,シフト記号表!$C$6:$L$47,10,FALSE))</f>
        <v/>
      </c>
      <c r="AM99" s="140" t="str">
        <f>IF(AM98="","",VLOOKUP(AM98,シフト記号表!$C$6:$L$47,10,FALSE))</f>
        <v/>
      </c>
      <c r="AN99" s="140" t="str">
        <f>IF(AN98="","",VLOOKUP(AN98,シフト記号表!$C$6:$L$47,10,FALSE))</f>
        <v/>
      </c>
      <c r="AO99" s="140" t="str">
        <f>IF(AO98="","",VLOOKUP(AO98,シフト記号表!$C$6:$L$47,10,FALSE))</f>
        <v/>
      </c>
      <c r="AP99" s="140" t="str">
        <f>IF(AP98="","",VLOOKUP(AP98,シフト記号表!$C$6:$L$47,10,FALSE))</f>
        <v/>
      </c>
      <c r="AQ99" s="141" t="str">
        <f>IF(AQ98="","",VLOOKUP(AQ98,シフト記号表!$C$6:$L$47,10,FALSE))</f>
        <v/>
      </c>
      <c r="AR99" s="139" t="str">
        <f>IF(AR98="","",VLOOKUP(AR98,シフト記号表!$C$6:$L$47,10,FALSE))</f>
        <v/>
      </c>
      <c r="AS99" s="140" t="str">
        <f>IF(AS98="","",VLOOKUP(AS98,シフト記号表!$C$6:$L$47,10,FALSE))</f>
        <v/>
      </c>
      <c r="AT99" s="140" t="str">
        <f>IF(AT98="","",VLOOKUP(AT98,シフト記号表!$C$6:$L$47,10,FALSE))</f>
        <v/>
      </c>
      <c r="AU99" s="140" t="str">
        <f>IF(AU98="","",VLOOKUP(AU98,シフト記号表!$C$6:$L$47,10,FALSE))</f>
        <v/>
      </c>
      <c r="AV99" s="140" t="str">
        <f>IF(AV98="","",VLOOKUP(AV98,シフト記号表!$C$6:$L$47,10,FALSE))</f>
        <v/>
      </c>
      <c r="AW99" s="140" t="str">
        <f>IF(AW98="","",VLOOKUP(AW98,シフト記号表!$C$6:$L$47,10,FALSE))</f>
        <v/>
      </c>
      <c r="AX99" s="141" t="str">
        <f>IF(AX98="","",VLOOKUP(AX98,シフト記号表!$C$6:$L$47,10,FALSE))</f>
        <v/>
      </c>
      <c r="AY99" s="139" t="str">
        <f>IF(AY98="","",VLOOKUP(AY98,シフト記号表!$C$6:$L$47,10,FALSE))</f>
        <v/>
      </c>
      <c r="AZ99" s="140" t="str">
        <f>IF(AZ98="","",VLOOKUP(AZ98,シフト記号表!$C$6:$L$47,10,FALSE))</f>
        <v/>
      </c>
      <c r="BA99" s="140" t="str">
        <f>IF(BA98="","",VLOOKUP(BA98,シフト記号表!$C$6:$L$47,10,FALSE))</f>
        <v/>
      </c>
      <c r="BB99" s="185">
        <f>IF($BE$4="４週",SUM(W99:AX99),IF($BE$4="暦月",SUM(W99:BA99),""))</f>
        <v>0</v>
      </c>
      <c r="BC99" s="186"/>
      <c r="BD99" s="187">
        <f>IF($BE$4="４週",BB99/4,IF($BE$4="暦月",(BB99/($BE$9/7)),""))</f>
        <v>0</v>
      </c>
      <c r="BE99" s="186"/>
      <c r="BF99" s="182"/>
      <c r="BG99" s="183"/>
      <c r="BH99" s="183"/>
      <c r="BI99" s="183"/>
      <c r="BJ99" s="184"/>
    </row>
    <row r="100" spans="2:62" ht="20.25" customHeight="1" x14ac:dyDescent="0.4">
      <c r="B100" s="188">
        <f>B98+1</f>
        <v>43</v>
      </c>
      <c r="C100" s="190"/>
      <c r="D100" s="191"/>
      <c r="E100" s="129"/>
      <c r="F100" s="130"/>
      <c r="G100" s="129"/>
      <c r="H100" s="130"/>
      <c r="I100" s="194"/>
      <c r="J100" s="195"/>
      <c r="K100" s="198"/>
      <c r="L100" s="199"/>
      <c r="M100" s="199"/>
      <c r="N100" s="191"/>
      <c r="O100" s="172"/>
      <c r="P100" s="173"/>
      <c r="Q100" s="173"/>
      <c r="R100" s="173"/>
      <c r="S100" s="174"/>
      <c r="T100" s="159" t="s">
        <v>18</v>
      </c>
      <c r="U100" s="112"/>
      <c r="V100" s="113"/>
      <c r="W100" s="99"/>
      <c r="X100" s="100"/>
      <c r="Y100" s="100"/>
      <c r="Z100" s="100"/>
      <c r="AA100" s="100"/>
      <c r="AB100" s="100"/>
      <c r="AC100" s="101"/>
      <c r="AD100" s="99"/>
      <c r="AE100" s="100"/>
      <c r="AF100" s="100"/>
      <c r="AG100" s="100"/>
      <c r="AH100" s="100"/>
      <c r="AI100" s="100"/>
      <c r="AJ100" s="101"/>
      <c r="AK100" s="99"/>
      <c r="AL100" s="100"/>
      <c r="AM100" s="100"/>
      <c r="AN100" s="100"/>
      <c r="AO100" s="100"/>
      <c r="AP100" s="100"/>
      <c r="AQ100" s="101"/>
      <c r="AR100" s="99"/>
      <c r="AS100" s="100"/>
      <c r="AT100" s="100"/>
      <c r="AU100" s="100"/>
      <c r="AV100" s="100"/>
      <c r="AW100" s="100"/>
      <c r="AX100" s="101"/>
      <c r="AY100" s="99"/>
      <c r="AZ100" s="100"/>
      <c r="BA100" s="102"/>
      <c r="BB100" s="175"/>
      <c r="BC100" s="176"/>
      <c r="BD100" s="177"/>
      <c r="BE100" s="178"/>
      <c r="BF100" s="179"/>
      <c r="BG100" s="180"/>
      <c r="BH100" s="180"/>
      <c r="BI100" s="180"/>
      <c r="BJ100" s="181"/>
    </row>
    <row r="101" spans="2:62" ht="20.25" customHeight="1" x14ac:dyDescent="0.4">
      <c r="B101" s="189"/>
      <c r="C101" s="192"/>
      <c r="D101" s="193"/>
      <c r="E101" s="170"/>
      <c r="F101" s="171">
        <f>C100</f>
        <v>0</v>
      </c>
      <c r="G101" s="170"/>
      <c r="H101" s="171">
        <f>I100</f>
        <v>0</v>
      </c>
      <c r="I101" s="196"/>
      <c r="J101" s="197"/>
      <c r="K101" s="200"/>
      <c r="L101" s="201"/>
      <c r="M101" s="201"/>
      <c r="N101" s="193"/>
      <c r="O101" s="172"/>
      <c r="P101" s="173"/>
      <c r="Q101" s="173"/>
      <c r="R101" s="173"/>
      <c r="S101" s="174"/>
      <c r="T101" s="160" t="s">
        <v>125</v>
      </c>
      <c r="U101" s="114"/>
      <c r="V101" s="161"/>
      <c r="W101" s="139" t="str">
        <f>IF(W100="","",VLOOKUP(W100,シフト記号表!$C$6:$L$47,10,FALSE))</f>
        <v/>
      </c>
      <c r="X101" s="140" t="str">
        <f>IF(X100="","",VLOOKUP(X100,シフト記号表!$C$6:$L$47,10,FALSE))</f>
        <v/>
      </c>
      <c r="Y101" s="140" t="str">
        <f>IF(Y100="","",VLOOKUP(Y100,シフト記号表!$C$6:$L$47,10,FALSE))</f>
        <v/>
      </c>
      <c r="Z101" s="140" t="str">
        <f>IF(Z100="","",VLOOKUP(Z100,シフト記号表!$C$6:$L$47,10,FALSE))</f>
        <v/>
      </c>
      <c r="AA101" s="140" t="str">
        <f>IF(AA100="","",VLOOKUP(AA100,シフト記号表!$C$6:$L$47,10,FALSE))</f>
        <v/>
      </c>
      <c r="AB101" s="140" t="str">
        <f>IF(AB100="","",VLOOKUP(AB100,シフト記号表!$C$6:$L$47,10,FALSE))</f>
        <v/>
      </c>
      <c r="AC101" s="141" t="str">
        <f>IF(AC100="","",VLOOKUP(AC100,シフト記号表!$C$6:$L$47,10,FALSE))</f>
        <v/>
      </c>
      <c r="AD101" s="139" t="str">
        <f>IF(AD100="","",VLOOKUP(AD100,シフト記号表!$C$6:$L$47,10,FALSE))</f>
        <v/>
      </c>
      <c r="AE101" s="140" t="str">
        <f>IF(AE100="","",VLOOKUP(AE100,シフト記号表!$C$6:$L$47,10,FALSE))</f>
        <v/>
      </c>
      <c r="AF101" s="140" t="str">
        <f>IF(AF100="","",VLOOKUP(AF100,シフト記号表!$C$6:$L$47,10,FALSE))</f>
        <v/>
      </c>
      <c r="AG101" s="140" t="str">
        <f>IF(AG100="","",VLOOKUP(AG100,シフト記号表!$C$6:$L$47,10,FALSE))</f>
        <v/>
      </c>
      <c r="AH101" s="140" t="str">
        <f>IF(AH100="","",VLOOKUP(AH100,シフト記号表!$C$6:$L$47,10,FALSE))</f>
        <v/>
      </c>
      <c r="AI101" s="140" t="str">
        <f>IF(AI100="","",VLOOKUP(AI100,シフト記号表!$C$6:$L$47,10,FALSE))</f>
        <v/>
      </c>
      <c r="AJ101" s="141" t="str">
        <f>IF(AJ100="","",VLOOKUP(AJ100,シフト記号表!$C$6:$L$47,10,FALSE))</f>
        <v/>
      </c>
      <c r="AK101" s="139" t="str">
        <f>IF(AK100="","",VLOOKUP(AK100,シフト記号表!$C$6:$L$47,10,FALSE))</f>
        <v/>
      </c>
      <c r="AL101" s="140" t="str">
        <f>IF(AL100="","",VLOOKUP(AL100,シフト記号表!$C$6:$L$47,10,FALSE))</f>
        <v/>
      </c>
      <c r="AM101" s="140" t="str">
        <f>IF(AM100="","",VLOOKUP(AM100,シフト記号表!$C$6:$L$47,10,FALSE))</f>
        <v/>
      </c>
      <c r="AN101" s="140" t="str">
        <f>IF(AN100="","",VLOOKUP(AN100,シフト記号表!$C$6:$L$47,10,FALSE))</f>
        <v/>
      </c>
      <c r="AO101" s="140" t="str">
        <f>IF(AO100="","",VLOOKUP(AO100,シフト記号表!$C$6:$L$47,10,FALSE))</f>
        <v/>
      </c>
      <c r="AP101" s="140" t="str">
        <f>IF(AP100="","",VLOOKUP(AP100,シフト記号表!$C$6:$L$47,10,FALSE))</f>
        <v/>
      </c>
      <c r="AQ101" s="141" t="str">
        <f>IF(AQ100="","",VLOOKUP(AQ100,シフト記号表!$C$6:$L$47,10,FALSE))</f>
        <v/>
      </c>
      <c r="AR101" s="139" t="str">
        <f>IF(AR100="","",VLOOKUP(AR100,シフト記号表!$C$6:$L$47,10,FALSE))</f>
        <v/>
      </c>
      <c r="AS101" s="140" t="str">
        <f>IF(AS100="","",VLOOKUP(AS100,シフト記号表!$C$6:$L$47,10,FALSE))</f>
        <v/>
      </c>
      <c r="AT101" s="140" t="str">
        <f>IF(AT100="","",VLOOKUP(AT100,シフト記号表!$C$6:$L$47,10,FALSE))</f>
        <v/>
      </c>
      <c r="AU101" s="140" t="str">
        <f>IF(AU100="","",VLOOKUP(AU100,シフト記号表!$C$6:$L$47,10,FALSE))</f>
        <v/>
      </c>
      <c r="AV101" s="140" t="str">
        <f>IF(AV100="","",VLOOKUP(AV100,シフト記号表!$C$6:$L$47,10,FALSE))</f>
        <v/>
      </c>
      <c r="AW101" s="140" t="str">
        <f>IF(AW100="","",VLOOKUP(AW100,シフト記号表!$C$6:$L$47,10,FALSE))</f>
        <v/>
      </c>
      <c r="AX101" s="141" t="str">
        <f>IF(AX100="","",VLOOKUP(AX100,シフト記号表!$C$6:$L$47,10,FALSE))</f>
        <v/>
      </c>
      <c r="AY101" s="139" t="str">
        <f>IF(AY100="","",VLOOKUP(AY100,シフト記号表!$C$6:$L$47,10,FALSE))</f>
        <v/>
      </c>
      <c r="AZ101" s="140" t="str">
        <f>IF(AZ100="","",VLOOKUP(AZ100,シフト記号表!$C$6:$L$47,10,FALSE))</f>
        <v/>
      </c>
      <c r="BA101" s="140" t="str">
        <f>IF(BA100="","",VLOOKUP(BA100,シフト記号表!$C$6:$L$47,10,FALSE))</f>
        <v/>
      </c>
      <c r="BB101" s="185">
        <f>IF($BE$4="４週",SUM(W101:AX101),IF($BE$4="暦月",SUM(W101:BA101),""))</f>
        <v>0</v>
      </c>
      <c r="BC101" s="186"/>
      <c r="BD101" s="187">
        <f>IF($BE$4="４週",BB101/4,IF($BE$4="暦月",(BB101/($BE$9/7)),""))</f>
        <v>0</v>
      </c>
      <c r="BE101" s="186"/>
      <c r="BF101" s="182"/>
      <c r="BG101" s="183"/>
      <c r="BH101" s="183"/>
      <c r="BI101" s="183"/>
      <c r="BJ101" s="184"/>
    </row>
    <row r="102" spans="2:62" ht="20.25" customHeight="1" x14ac:dyDescent="0.4">
      <c r="B102" s="188">
        <f>B100+1</f>
        <v>44</v>
      </c>
      <c r="C102" s="190"/>
      <c r="D102" s="191"/>
      <c r="E102" s="129"/>
      <c r="F102" s="130"/>
      <c r="G102" s="129"/>
      <c r="H102" s="130"/>
      <c r="I102" s="194"/>
      <c r="J102" s="195"/>
      <c r="K102" s="198"/>
      <c r="L102" s="199"/>
      <c r="M102" s="199"/>
      <c r="N102" s="191"/>
      <c r="O102" s="172"/>
      <c r="P102" s="173"/>
      <c r="Q102" s="173"/>
      <c r="R102" s="173"/>
      <c r="S102" s="174"/>
      <c r="T102" s="159" t="s">
        <v>18</v>
      </c>
      <c r="U102" s="112"/>
      <c r="V102" s="113"/>
      <c r="W102" s="99"/>
      <c r="X102" s="100"/>
      <c r="Y102" s="100"/>
      <c r="Z102" s="100"/>
      <c r="AA102" s="100"/>
      <c r="AB102" s="100"/>
      <c r="AC102" s="101"/>
      <c r="AD102" s="99"/>
      <c r="AE102" s="100"/>
      <c r="AF102" s="100"/>
      <c r="AG102" s="100"/>
      <c r="AH102" s="100"/>
      <c r="AI102" s="100"/>
      <c r="AJ102" s="101"/>
      <c r="AK102" s="99"/>
      <c r="AL102" s="100"/>
      <c r="AM102" s="100"/>
      <c r="AN102" s="100"/>
      <c r="AO102" s="100"/>
      <c r="AP102" s="100"/>
      <c r="AQ102" s="101"/>
      <c r="AR102" s="99"/>
      <c r="AS102" s="100"/>
      <c r="AT102" s="100"/>
      <c r="AU102" s="100"/>
      <c r="AV102" s="100"/>
      <c r="AW102" s="100"/>
      <c r="AX102" s="101"/>
      <c r="AY102" s="99"/>
      <c r="AZ102" s="100"/>
      <c r="BA102" s="102"/>
      <c r="BB102" s="175"/>
      <c r="BC102" s="176"/>
      <c r="BD102" s="177"/>
      <c r="BE102" s="178"/>
      <c r="BF102" s="179"/>
      <c r="BG102" s="180"/>
      <c r="BH102" s="180"/>
      <c r="BI102" s="180"/>
      <c r="BJ102" s="181"/>
    </row>
    <row r="103" spans="2:62" ht="20.25" customHeight="1" x14ac:dyDescent="0.4">
      <c r="B103" s="189"/>
      <c r="C103" s="192"/>
      <c r="D103" s="193"/>
      <c r="E103" s="170"/>
      <c r="F103" s="171">
        <f>C102</f>
        <v>0</v>
      </c>
      <c r="G103" s="170"/>
      <c r="H103" s="171">
        <f>I102</f>
        <v>0</v>
      </c>
      <c r="I103" s="196"/>
      <c r="J103" s="197"/>
      <c r="K103" s="200"/>
      <c r="L103" s="201"/>
      <c r="M103" s="201"/>
      <c r="N103" s="193"/>
      <c r="O103" s="172"/>
      <c r="P103" s="173"/>
      <c r="Q103" s="173"/>
      <c r="R103" s="173"/>
      <c r="S103" s="174"/>
      <c r="T103" s="160" t="s">
        <v>125</v>
      </c>
      <c r="U103" s="114"/>
      <c r="V103" s="161"/>
      <c r="W103" s="139" t="str">
        <f>IF(W102="","",VLOOKUP(W102,シフト記号表!$C$6:$L$47,10,FALSE))</f>
        <v/>
      </c>
      <c r="X103" s="140" t="str">
        <f>IF(X102="","",VLOOKUP(X102,シフト記号表!$C$6:$L$47,10,FALSE))</f>
        <v/>
      </c>
      <c r="Y103" s="140" t="str">
        <f>IF(Y102="","",VLOOKUP(Y102,シフト記号表!$C$6:$L$47,10,FALSE))</f>
        <v/>
      </c>
      <c r="Z103" s="140" t="str">
        <f>IF(Z102="","",VLOOKUP(Z102,シフト記号表!$C$6:$L$47,10,FALSE))</f>
        <v/>
      </c>
      <c r="AA103" s="140" t="str">
        <f>IF(AA102="","",VLOOKUP(AA102,シフト記号表!$C$6:$L$47,10,FALSE))</f>
        <v/>
      </c>
      <c r="AB103" s="140" t="str">
        <f>IF(AB102="","",VLOOKUP(AB102,シフト記号表!$C$6:$L$47,10,FALSE))</f>
        <v/>
      </c>
      <c r="AC103" s="141" t="str">
        <f>IF(AC102="","",VLOOKUP(AC102,シフト記号表!$C$6:$L$47,10,FALSE))</f>
        <v/>
      </c>
      <c r="AD103" s="139" t="str">
        <f>IF(AD102="","",VLOOKUP(AD102,シフト記号表!$C$6:$L$47,10,FALSE))</f>
        <v/>
      </c>
      <c r="AE103" s="140" t="str">
        <f>IF(AE102="","",VLOOKUP(AE102,シフト記号表!$C$6:$L$47,10,FALSE))</f>
        <v/>
      </c>
      <c r="AF103" s="140" t="str">
        <f>IF(AF102="","",VLOOKUP(AF102,シフト記号表!$C$6:$L$47,10,FALSE))</f>
        <v/>
      </c>
      <c r="AG103" s="140" t="str">
        <f>IF(AG102="","",VLOOKUP(AG102,シフト記号表!$C$6:$L$47,10,FALSE))</f>
        <v/>
      </c>
      <c r="AH103" s="140" t="str">
        <f>IF(AH102="","",VLOOKUP(AH102,シフト記号表!$C$6:$L$47,10,FALSE))</f>
        <v/>
      </c>
      <c r="AI103" s="140" t="str">
        <f>IF(AI102="","",VLOOKUP(AI102,シフト記号表!$C$6:$L$47,10,FALSE))</f>
        <v/>
      </c>
      <c r="AJ103" s="141" t="str">
        <f>IF(AJ102="","",VLOOKUP(AJ102,シフト記号表!$C$6:$L$47,10,FALSE))</f>
        <v/>
      </c>
      <c r="AK103" s="139" t="str">
        <f>IF(AK102="","",VLOOKUP(AK102,シフト記号表!$C$6:$L$47,10,FALSE))</f>
        <v/>
      </c>
      <c r="AL103" s="140" t="str">
        <f>IF(AL102="","",VLOOKUP(AL102,シフト記号表!$C$6:$L$47,10,FALSE))</f>
        <v/>
      </c>
      <c r="AM103" s="140" t="str">
        <f>IF(AM102="","",VLOOKUP(AM102,シフト記号表!$C$6:$L$47,10,FALSE))</f>
        <v/>
      </c>
      <c r="AN103" s="140" t="str">
        <f>IF(AN102="","",VLOOKUP(AN102,シフト記号表!$C$6:$L$47,10,FALSE))</f>
        <v/>
      </c>
      <c r="AO103" s="140" t="str">
        <f>IF(AO102="","",VLOOKUP(AO102,シフト記号表!$C$6:$L$47,10,FALSE))</f>
        <v/>
      </c>
      <c r="AP103" s="140" t="str">
        <f>IF(AP102="","",VLOOKUP(AP102,シフト記号表!$C$6:$L$47,10,FALSE))</f>
        <v/>
      </c>
      <c r="AQ103" s="141" t="str">
        <f>IF(AQ102="","",VLOOKUP(AQ102,シフト記号表!$C$6:$L$47,10,FALSE))</f>
        <v/>
      </c>
      <c r="AR103" s="139" t="str">
        <f>IF(AR102="","",VLOOKUP(AR102,シフト記号表!$C$6:$L$47,10,FALSE))</f>
        <v/>
      </c>
      <c r="AS103" s="140" t="str">
        <f>IF(AS102="","",VLOOKUP(AS102,シフト記号表!$C$6:$L$47,10,FALSE))</f>
        <v/>
      </c>
      <c r="AT103" s="140" t="str">
        <f>IF(AT102="","",VLOOKUP(AT102,シフト記号表!$C$6:$L$47,10,FALSE))</f>
        <v/>
      </c>
      <c r="AU103" s="140" t="str">
        <f>IF(AU102="","",VLOOKUP(AU102,シフト記号表!$C$6:$L$47,10,FALSE))</f>
        <v/>
      </c>
      <c r="AV103" s="140" t="str">
        <f>IF(AV102="","",VLOOKUP(AV102,シフト記号表!$C$6:$L$47,10,FALSE))</f>
        <v/>
      </c>
      <c r="AW103" s="140" t="str">
        <f>IF(AW102="","",VLOOKUP(AW102,シフト記号表!$C$6:$L$47,10,FALSE))</f>
        <v/>
      </c>
      <c r="AX103" s="141" t="str">
        <f>IF(AX102="","",VLOOKUP(AX102,シフト記号表!$C$6:$L$47,10,FALSE))</f>
        <v/>
      </c>
      <c r="AY103" s="139" t="str">
        <f>IF(AY102="","",VLOOKUP(AY102,シフト記号表!$C$6:$L$47,10,FALSE))</f>
        <v/>
      </c>
      <c r="AZ103" s="140" t="str">
        <f>IF(AZ102="","",VLOOKUP(AZ102,シフト記号表!$C$6:$L$47,10,FALSE))</f>
        <v/>
      </c>
      <c r="BA103" s="140" t="str">
        <f>IF(BA102="","",VLOOKUP(BA102,シフト記号表!$C$6:$L$47,10,FALSE))</f>
        <v/>
      </c>
      <c r="BB103" s="185">
        <f>IF($BE$4="４週",SUM(W103:AX103),IF($BE$4="暦月",SUM(W103:BA103),""))</f>
        <v>0</v>
      </c>
      <c r="BC103" s="186"/>
      <c r="BD103" s="187">
        <f>IF($BE$4="４週",BB103/4,IF($BE$4="暦月",(BB103/($BE$9/7)),""))</f>
        <v>0</v>
      </c>
      <c r="BE103" s="186"/>
      <c r="BF103" s="182"/>
      <c r="BG103" s="183"/>
      <c r="BH103" s="183"/>
      <c r="BI103" s="183"/>
      <c r="BJ103" s="184"/>
    </row>
    <row r="104" spans="2:62" ht="20.25" customHeight="1" x14ac:dyDescent="0.4">
      <c r="B104" s="188">
        <f>B102+1</f>
        <v>45</v>
      </c>
      <c r="C104" s="190"/>
      <c r="D104" s="191"/>
      <c r="E104" s="129"/>
      <c r="F104" s="130"/>
      <c r="G104" s="129"/>
      <c r="H104" s="130"/>
      <c r="I104" s="194"/>
      <c r="J104" s="195"/>
      <c r="K104" s="198"/>
      <c r="L104" s="199"/>
      <c r="M104" s="199"/>
      <c r="N104" s="191"/>
      <c r="O104" s="172"/>
      <c r="P104" s="173"/>
      <c r="Q104" s="173"/>
      <c r="R104" s="173"/>
      <c r="S104" s="174"/>
      <c r="T104" s="159" t="s">
        <v>18</v>
      </c>
      <c r="U104" s="112"/>
      <c r="V104" s="113"/>
      <c r="W104" s="99"/>
      <c r="X104" s="100"/>
      <c r="Y104" s="100"/>
      <c r="Z104" s="100"/>
      <c r="AA104" s="100"/>
      <c r="AB104" s="100"/>
      <c r="AC104" s="101"/>
      <c r="AD104" s="99"/>
      <c r="AE104" s="100"/>
      <c r="AF104" s="100"/>
      <c r="AG104" s="100"/>
      <c r="AH104" s="100"/>
      <c r="AI104" s="100"/>
      <c r="AJ104" s="101"/>
      <c r="AK104" s="99"/>
      <c r="AL104" s="100"/>
      <c r="AM104" s="100"/>
      <c r="AN104" s="100"/>
      <c r="AO104" s="100"/>
      <c r="AP104" s="100"/>
      <c r="AQ104" s="101"/>
      <c r="AR104" s="99"/>
      <c r="AS104" s="100"/>
      <c r="AT104" s="100"/>
      <c r="AU104" s="100"/>
      <c r="AV104" s="100"/>
      <c r="AW104" s="100"/>
      <c r="AX104" s="101"/>
      <c r="AY104" s="99"/>
      <c r="AZ104" s="100"/>
      <c r="BA104" s="102"/>
      <c r="BB104" s="175"/>
      <c r="BC104" s="176"/>
      <c r="BD104" s="177"/>
      <c r="BE104" s="178"/>
      <c r="BF104" s="179"/>
      <c r="BG104" s="180"/>
      <c r="BH104" s="180"/>
      <c r="BI104" s="180"/>
      <c r="BJ104" s="181"/>
    </row>
    <row r="105" spans="2:62" ht="20.25" customHeight="1" x14ac:dyDescent="0.4">
      <c r="B105" s="189"/>
      <c r="C105" s="192"/>
      <c r="D105" s="193"/>
      <c r="E105" s="170"/>
      <c r="F105" s="171">
        <f>C104</f>
        <v>0</v>
      </c>
      <c r="G105" s="170"/>
      <c r="H105" s="171">
        <f>I104</f>
        <v>0</v>
      </c>
      <c r="I105" s="196"/>
      <c r="J105" s="197"/>
      <c r="K105" s="200"/>
      <c r="L105" s="201"/>
      <c r="M105" s="201"/>
      <c r="N105" s="193"/>
      <c r="O105" s="172"/>
      <c r="P105" s="173"/>
      <c r="Q105" s="173"/>
      <c r="R105" s="173"/>
      <c r="S105" s="174"/>
      <c r="T105" s="160" t="s">
        <v>125</v>
      </c>
      <c r="U105" s="114"/>
      <c r="V105" s="161"/>
      <c r="W105" s="139" t="str">
        <f>IF(W104="","",VLOOKUP(W104,シフト記号表!$C$6:$L$47,10,FALSE))</f>
        <v/>
      </c>
      <c r="X105" s="140" t="str">
        <f>IF(X104="","",VLOOKUP(X104,シフト記号表!$C$6:$L$47,10,FALSE))</f>
        <v/>
      </c>
      <c r="Y105" s="140" t="str">
        <f>IF(Y104="","",VLOOKUP(Y104,シフト記号表!$C$6:$L$47,10,FALSE))</f>
        <v/>
      </c>
      <c r="Z105" s="140" t="str">
        <f>IF(Z104="","",VLOOKUP(Z104,シフト記号表!$C$6:$L$47,10,FALSE))</f>
        <v/>
      </c>
      <c r="AA105" s="140" t="str">
        <f>IF(AA104="","",VLOOKUP(AA104,シフト記号表!$C$6:$L$47,10,FALSE))</f>
        <v/>
      </c>
      <c r="AB105" s="140" t="str">
        <f>IF(AB104="","",VLOOKUP(AB104,シフト記号表!$C$6:$L$47,10,FALSE))</f>
        <v/>
      </c>
      <c r="AC105" s="141" t="str">
        <f>IF(AC104="","",VLOOKUP(AC104,シフト記号表!$C$6:$L$47,10,FALSE))</f>
        <v/>
      </c>
      <c r="AD105" s="139" t="str">
        <f>IF(AD104="","",VLOOKUP(AD104,シフト記号表!$C$6:$L$47,10,FALSE))</f>
        <v/>
      </c>
      <c r="AE105" s="140" t="str">
        <f>IF(AE104="","",VLOOKUP(AE104,シフト記号表!$C$6:$L$47,10,FALSE))</f>
        <v/>
      </c>
      <c r="AF105" s="140" t="str">
        <f>IF(AF104="","",VLOOKUP(AF104,シフト記号表!$C$6:$L$47,10,FALSE))</f>
        <v/>
      </c>
      <c r="AG105" s="140" t="str">
        <f>IF(AG104="","",VLOOKUP(AG104,シフト記号表!$C$6:$L$47,10,FALSE))</f>
        <v/>
      </c>
      <c r="AH105" s="140" t="str">
        <f>IF(AH104="","",VLOOKUP(AH104,シフト記号表!$C$6:$L$47,10,FALSE))</f>
        <v/>
      </c>
      <c r="AI105" s="140" t="str">
        <f>IF(AI104="","",VLOOKUP(AI104,シフト記号表!$C$6:$L$47,10,FALSE))</f>
        <v/>
      </c>
      <c r="AJ105" s="141" t="str">
        <f>IF(AJ104="","",VLOOKUP(AJ104,シフト記号表!$C$6:$L$47,10,FALSE))</f>
        <v/>
      </c>
      <c r="AK105" s="139" t="str">
        <f>IF(AK104="","",VLOOKUP(AK104,シフト記号表!$C$6:$L$47,10,FALSE))</f>
        <v/>
      </c>
      <c r="AL105" s="140" t="str">
        <f>IF(AL104="","",VLOOKUP(AL104,シフト記号表!$C$6:$L$47,10,FALSE))</f>
        <v/>
      </c>
      <c r="AM105" s="140" t="str">
        <f>IF(AM104="","",VLOOKUP(AM104,シフト記号表!$C$6:$L$47,10,FALSE))</f>
        <v/>
      </c>
      <c r="AN105" s="140" t="str">
        <f>IF(AN104="","",VLOOKUP(AN104,シフト記号表!$C$6:$L$47,10,FALSE))</f>
        <v/>
      </c>
      <c r="AO105" s="140" t="str">
        <f>IF(AO104="","",VLOOKUP(AO104,シフト記号表!$C$6:$L$47,10,FALSE))</f>
        <v/>
      </c>
      <c r="AP105" s="140" t="str">
        <f>IF(AP104="","",VLOOKUP(AP104,シフト記号表!$C$6:$L$47,10,FALSE))</f>
        <v/>
      </c>
      <c r="AQ105" s="141" t="str">
        <f>IF(AQ104="","",VLOOKUP(AQ104,シフト記号表!$C$6:$L$47,10,FALSE))</f>
        <v/>
      </c>
      <c r="AR105" s="139" t="str">
        <f>IF(AR104="","",VLOOKUP(AR104,シフト記号表!$C$6:$L$47,10,FALSE))</f>
        <v/>
      </c>
      <c r="AS105" s="140" t="str">
        <f>IF(AS104="","",VLOOKUP(AS104,シフト記号表!$C$6:$L$47,10,FALSE))</f>
        <v/>
      </c>
      <c r="AT105" s="140" t="str">
        <f>IF(AT104="","",VLOOKUP(AT104,シフト記号表!$C$6:$L$47,10,FALSE))</f>
        <v/>
      </c>
      <c r="AU105" s="140" t="str">
        <f>IF(AU104="","",VLOOKUP(AU104,シフト記号表!$C$6:$L$47,10,FALSE))</f>
        <v/>
      </c>
      <c r="AV105" s="140" t="str">
        <f>IF(AV104="","",VLOOKUP(AV104,シフト記号表!$C$6:$L$47,10,FALSE))</f>
        <v/>
      </c>
      <c r="AW105" s="140" t="str">
        <f>IF(AW104="","",VLOOKUP(AW104,シフト記号表!$C$6:$L$47,10,FALSE))</f>
        <v/>
      </c>
      <c r="AX105" s="141" t="str">
        <f>IF(AX104="","",VLOOKUP(AX104,シフト記号表!$C$6:$L$47,10,FALSE))</f>
        <v/>
      </c>
      <c r="AY105" s="139" t="str">
        <f>IF(AY104="","",VLOOKUP(AY104,シフト記号表!$C$6:$L$47,10,FALSE))</f>
        <v/>
      </c>
      <c r="AZ105" s="140" t="str">
        <f>IF(AZ104="","",VLOOKUP(AZ104,シフト記号表!$C$6:$L$47,10,FALSE))</f>
        <v/>
      </c>
      <c r="BA105" s="140" t="str">
        <f>IF(BA104="","",VLOOKUP(BA104,シフト記号表!$C$6:$L$47,10,FALSE))</f>
        <v/>
      </c>
      <c r="BB105" s="185">
        <f>IF($BE$4="４週",SUM(W105:AX105),IF($BE$4="暦月",SUM(W105:BA105),""))</f>
        <v>0</v>
      </c>
      <c r="BC105" s="186"/>
      <c r="BD105" s="187">
        <f>IF($BE$4="４週",BB105/4,IF($BE$4="暦月",(BB105/($BE$9/7)),""))</f>
        <v>0</v>
      </c>
      <c r="BE105" s="186"/>
      <c r="BF105" s="182"/>
      <c r="BG105" s="183"/>
      <c r="BH105" s="183"/>
      <c r="BI105" s="183"/>
      <c r="BJ105" s="184"/>
    </row>
    <row r="106" spans="2:62" ht="20.25" customHeight="1" x14ac:dyDescent="0.4">
      <c r="B106" s="188">
        <f>B104+1</f>
        <v>46</v>
      </c>
      <c r="C106" s="190"/>
      <c r="D106" s="191"/>
      <c r="E106" s="129"/>
      <c r="F106" s="130"/>
      <c r="G106" s="129"/>
      <c r="H106" s="130"/>
      <c r="I106" s="194"/>
      <c r="J106" s="195"/>
      <c r="K106" s="198"/>
      <c r="L106" s="199"/>
      <c r="M106" s="199"/>
      <c r="N106" s="191"/>
      <c r="O106" s="172"/>
      <c r="P106" s="173"/>
      <c r="Q106" s="173"/>
      <c r="R106" s="173"/>
      <c r="S106" s="174"/>
      <c r="T106" s="159" t="s">
        <v>18</v>
      </c>
      <c r="U106" s="112"/>
      <c r="V106" s="113"/>
      <c r="W106" s="99"/>
      <c r="X106" s="100"/>
      <c r="Y106" s="100"/>
      <c r="Z106" s="100"/>
      <c r="AA106" s="100"/>
      <c r="AB106" s="100"/>
      <c r="AC106" s="101"/>
      <c r="AD106" s="99"/>
      <c r="AE106" s="100"/>
      <c r="AF106" s="100"/>
      <c r="AG106" s="100"/>
      <c r="AH106" s="100"/>
      <c r="AI106" s="100"/>
      <c r="AJ106" s="101"/>
      <c r="AK106" s="99"/>
      <c r="AL106" s="100"/>
      <c r="AM106" s="100"/>
      <c r="AN106" s="100"/>
      <c r="AO106" s="100"/>
      <c r="AP106" s="100"/>
      <c r="AQ106" s="101"/>
      <c r="AR106" s="99"/>
      <c r="AS106" s="100"/>
      <c r="AT106" s="100"/>
      <c r="AU106" s="100"/>
      <c r="AV106" s="100"/>
      <c r="AW106" s="100"/>
      <c r="AX106" s="101"/>
      <c r="AY106" s="99"/>
      <c r="AZ106" s="100"/>
      <c r="BA106" s="102"/>
      <c r="BB106" s="175"/>
      <c r="BC106" s="176"/>
      <c r="BD106" s="177"/>
      <c r="BE106" s="178"/>
      <c r="BF106" s="179"/>
      <c r="BG106" s="180"/>
      <c r="BH106" s="180"/>
      <c r="BI106" s="180"/>
      <c r="BJ106" s="181"/>
    </row>
    <row r="107" spans="2:62" ht="20.25" customHeight="1" x14ac:dyDescent="0.4">
      <c r="B107" s="189"/>
      <c r="C107" s="192"/>
      <c r="D107" s="193"/>
      <c r="E107" s="170"/>
      <c r="F107" s="171">
        <f>C106</f>
        <v>0</v>
      </c>
      <c r="G107" s="170"/>
      <c r="H107" s="171">
        <f>I106</f>
        <v>0</v>
      </c>
      <c r="I107" s="196"/>
      <c r="J107" s="197"/>
      <c r="K107" s="200"/>
      <c r="L107" s="201"/>
      <c r="M107" s="201"/>
      <c r="N107" s="193"/>
      <c r="O107" s="172"/>
      <c r="P107" s="173"/>
      <c r="Q107" s="173"/>
      <c r="R107" s="173"/>
      <c r="S107" s="174"/>
      <c r="T107" s="160" t="s">
        <v>125</v>
      </c>
      <c r="U107" s="114"/>
      <c r="V107" s="161"/>
      <c r="W107" s="139" t="str">
        <f>IF(W106="","",VLOOKUP(W106,シフト記号表!$C$6:$L$47,10,FALSE))</f>
        <v/>
      </c>
      <c r="X107" s="140" t="str">
        <f>IF(X106="","",VLOOKUP(X106,シフト記号表!$C$6:$L$47,10,FALSE))</f>
        <v/>
      </c>
      <c r="Y107" s="140" t="str">
        <f>IF(Y106="","",VLOOKUP(Y106,シフト記号表!$C$6:$L$47,10,FALSE))</f>
        <v/>
      </c>
      <c r="Z107" s="140" t="str">
        <f>IF(Z106="","",VLOOKUP(Z106,シフト記号表!$C$6:$L$47,10,FALSE))</f>
        <v/>
      </c>
      <c r="AA107" s="140" t="str">
        <f>IF(AA106="","",VLOOKUP(AA106,シフト記号表!$C$6:$L$47,10,FALSE))</f>
        <v/>
      </c>
      <c r="AB107" s="140" t="str">
        <f>IF(AB106="","",VLOOKUP(AB106,シフト記号表!$C$6:$L$47,10,FALSE))</f>
        <v/>
      </c>
      <c r="AC107" s="141" t="str">
        <f>IF(AC106="","",VLOOKUP(AC106,シフト記号表!$C$6:$L$47,10,FALSE))</f>
        <v/>
      </c>
      <c r="AD107" s="139" t="str">
        <f>IF(AD106="","",VLOOKUP(AD106,シフト記号表!$C$6:$L$47,10,FALSE))</f>
        <v/>
      </c>
      <c r="AE107" s="140" t="str">
        <f>IF(AE106="","",VLOOKUP(AE106,シフト記号表!$C$6:$L$47,10,FALSE))</f>
        <v/>
      </c>
      <c r="AF107" s="140" t="str">
        <f>IF(AF106="","",VLOOKUP(AF106,シフト記号表!$C$6:$L$47,10,FALSE))</f>
        <v/>
      </c>
      <c r="AG107" s="140" t="str">
        <f>IF(AG106="","",VLOOKUP(AG106,シフト記号表!$C$6:$L$47,10,FALSE))</f>
        <v/>
      </c>
      <c r="AH107" s="140" t="str">
        <f>IF(AH106="","",VLOOKUP(AH106,シフト記号表!$C$6:$L$47,10,FALSE))</f>
        <v/>
      </c>
      <c r="AI107" s="140" t="str">
        <f>IF(AI106="","",VLOOKUP(AI106,シフト記号表!$C$6:$L$47,10,FALSE))</f>
        <v/>
      </c>
      <c r="AJ107" s="141" t="str">
        <f>IF(AJ106="","",VLOOKUP(AJ106,シフト記号表!$C$6:$L$47,10,FALSE))</f>
        <v/>
      </c>
      <c r="AK107" s="139" t="str">
        <f>IF(AK106="","",VLOOKUP(AK106,シフト記号表!$C$6:$L$47,10,FALSE))</f>
        <v/>
      </c>
      <c r="AL107" s="140" t="str">
        <f>IF(AL106="","",VLOOKUP(AL106,シフト記号表!$C$6:$L$47,10,FALSE))</f>
        <v/>
      </c>
      <c r="AM107" s="140" t="str">
        <f>IF(AM106="","",VLOOKUP(AM106,シフト記号表!$C$6:$L$47,10,FALSE))</f>
        <v/>
      </c>
      <c r="AN107" s="140" t="str">
        <f>IF(AN106="","",VLOOKUP(AN106,シフト記号表!$C$6:$L$47,10,FALSE))</f>
        <v/>
      </c>
      <c r="AO107" s="140" t="str">
        <f>IF(AO106="","",VLOOKUP(AO106,シフト記号表!$C$6:$L$47,10,FALSE))</f>
        <v/>
      </c>
      <c r="AP107" s="140" t="str">
        <f>IF(AP106="","",VLOOKUP(AP106,シフト記号表!$C$6:$L$47,10,FALSE))</f>
        <v/>
      </c>
      <c r="AQ107" s="141" t="str">
        <f>IF(AQ106="","",VLOOKUP(AQ106,シフト記号表!$C$6:$L$47,10,FALSE))</f>
        <v/>
      </c>
      <c r="AR107" s="139" t="str">
        <f>IF(AR106="","",VLOOKUP(AR106,シフト記号表!$C$6:$L$47,10,FALSE))</f>
        <v/>
      </c>
      <c r="AS107" s="140" t="str">
        <f>IF(AS106="","",VLOOKUP(AS106,シフト記号表!$C$6:$L$47,10,FALSE))</f>
        <v/>
      </c>
      <c r="AT107" s="140" t="str">
        <f>IF(AT106="","",VLOOKUP(AT106,シフト記号表!$C$6:$L$47,10,FALSE))</f>
        <v/>
      </c>
      <c r="AU107" s="140" t="str">
        <f>IF(AU106="","",VLOOKUP(AU106,シフト記号表!$C$6:$L$47,10,FALSE))</f>
        <v/>
      </c>
      <c r="AV107" s="140" t="str">
        <f>IF(AV106="","",VLOOKUP(AV106,シフト記号表!$C$6:$L$47,10,FALSE))</f>
        <v/>
      </c>
      <c r="AW107" s="140" t="str">
        <f>IF(AW106="","",VLOOKUP(AW106,シフト記号表!$C$6:$L$47,10,FALSE))</f>
        <v/>
      </c>
      <c r="AX107" s="141" t="str">
        <f>IF(AX106="","",VLOOKUP(AX106,シフト記号表!$C$6:$L$47,10,FALSE))</f>
        <v/>
      </c>
      <c r="AY107" s="139" t="str">
        <f>IF(AY106="","",VLOOKUP(AY106,シフト記号表!$C$6:$L$47,10,FALSE))</f>
        <v/>
      </c>
      <c r="AZ107" s="140" t="str">
        <f>IF(AZ106="","",VLOOKUP(AZ106,シフト記号表!$C$6:$L$47,10,FALSE))</f>
        <v/>
      </c>
      <c r="BA107" s="140" t="str">
        <f>IF(BA106="","",VLOOKUP(BA106,シフト記号表!$C$6:$L$47,10,FALSE))</f>
        <v/>
      </c>
      <c r="BB107" s="185">
        <f>IF($BE$4="４週",SUM(W107:AX107),IF($BE$4="暦月",SUM(W107:BA107),""))</f>
        <v>0</v>
      </c>
      <c r="BC107" s="186"/>
      <c r="BD107" s="187">
        <f>IF($BE$4="４週",BB107/4,IF($BE$4="暦月",(BB107/($BE$9/7)),""))</f>
        <v>0</v>
      </c>
      <c r="BE107" s="186"/>
      <c r="BF107" s="182"/>
      <c r="BG107" s="183"/>
      <c r="BH107" s="183"/>
      <c r="BI107" s="183"/>
      <c r="BJ107" s="184"/>
    </row>
    <row r="108" spans="2:62" ht="20.25" customHeight="1" x14ac:dyDescent="0.4">
      <c r="B108" s="188">
        <f>B106+1</f>
        <v>47</v>
      </c>
      <c r="C108" s="190"/>
      <c r="D108" s="191"/>
      <c r="E108" s="129"/>
      <c r="F108" s="130"/>
      <c r="G108" s="129"/>
      <c r="H108" s="130"/>
      <c r="I108" s="194"/>
      <c r="J108" s="195"/>
      <c r="K108" s="198"/>
      <c r="L108" s="199"/>
      <c r="M108" s="199"/>
      <c r="N108" s="191"/>
      <c r="O108" s="172"/>
      <c r="P108" s="173"/>
      <c r="Q108" s="173"/>
      <c r="R108" s="173"/>
      <c r="S108" s="174"/>
      <c r="T108" s="159" t="s">
        <v>18</v>
      </c>
      <c r="U108" s="112"/>
      <c r="V108" s="113"/>
      <c r="W108" s="99"/>
      <c r="X108" s="100"/>
      <c r="Y108" s="100"/>
      <c r="Z108" s="100"/>
      <c r="AA108" s="100"/>
      <c r="AB108" s="100"/>
      <c r="AC108" s="101"/>
      <c r="AD108" s="99"/>
      <c r="AE108" s="100"/>
      <c r="AF108" s="100"/>
      <c r="AG108" s="100"/>
      <c r="AH108" s="100"/>
      <c r="AI108" s="100"/>
      <c r="AJ108" s="101"/>
      <c r="AK108" s="99"/>
      <c r="AL108" s="100"/>
      <c r="AM108" s="100"/>
      <c r="AN108" s="100"/>
      <c r="AO108" s="100"/>
      <c r="AP108" s="100"/>
      <c r="AQ108" s="101"/>
      <c r="AR108" s="99"/>
      <c r="AS108" s="100"/>
      <c r="AT108" s="100"/>
      <c r="AU108" s="100"/>
      <c r="AV108" s="100"/>
      <c r="AW108" s="100"/>
      <c r="AX108" s="101"/>
      <c r="AY108" s="99"/>
      <c r="AZ108" s="100"/>
      <c r="BA108" s="102"/>
      <c r="BB108" s="175"/>
      <c r="BC108" s="176"/>
      <c r="BD108" s="177"/>
      <c r="BE108" s="178"/>
      <c r="BF108" s="179"/>
      <c r="BG108" s="180"/>
      <c r="BH108" s="180"/>
      <c r="BI108" s="180"/>
      <c r="BJ108" s="181"/>
    </row>
    <row r="109" spans="2:62" ht="20.25" customHeight="1" x14ac:dyDescent="0.4">
      <c r="B109" s="189"/>
      <c r="C109" s="192"/>
      <c r="D109" s="193"/>
      <c r="E109" s="170"/>
      <c r="F109" s="171">
        <f>C108</f>
        <v>0</v>
      </c>
      <c r="G109" s="170"/>
      <c r="H109" s="171">
        <f>I108</f>
        <v>0</v>
      </c>
      <c r="I109" s="196"/>
      <c r="J109" s="197"/>
      <c r="K109" s="200"/>
      <c r="L109" s="201"/>
      <c r="M109" s="201"/>
      <c r="N109" s="193"/>
      <c r="O109" s="172"/>
      <c r="P109" s="173"/>
      <c r="Q109" s="173"/>
      <c r="R109" s="173"/>
      <c r="S109" s="174"/>
      <c r="T109" s="160" t="s">
        <v>125</v>
      </c>
      <c r="U109" s="114"/>
      <c r="V109" s="161"/>
      <c r="W109" s="139" t="str">
        <f>IF(W108="","",VLOOKUP(W108,シフト記号表!$C$6:$L$47,10,FALSE))</f>
        <v/>
      </c>
      <c r="X109" s="140" t="str">
        <f>IF(X108="","",VLOOKUP(X108,シフト記号表!$C$6:$L$47,10,FALSE))</f>
        <v/>
      </c>
      <c r="Y109" s="140" t="str">
        <f>IF(Y108="","",VLOOKUP(Y108,シフト記号表!$C$6:$L$47,10,FALSE))</f>
        <v/>
      </c>
      <c r="Z109" s="140" t="str">
        <f>IF(Z108="","",VLOOKUP(Z108,シフト記号表!$C$6:$L$47,10,FALSE))</f>
        <v/>
      </c>
      <c r="AA109" s="140" t="str">
        <f>IF(AA108="","",VLOOKUP(AA108,シフト記号表!$C$6:$L$47,10,FALSE))</f>
        <v/>
      </c>
      <c r="AB109" s="140" t="str">
        <f>IF(AB108="","",VLOOKUP(AB108,シフト記号表!$C$6:$L$47,10,FALSE))</f>
        <v/>
      </c>
      <c r="AC109" s="141" t="str">
        <f>IF(AC108="","",VLOOKUP(AC108,シフト記号表!$C$6:$L$47,10,FALSE))</f>
        <v/>
      </c>
      <c r="AD109" s="139" t="str">
        <f>IF(AD108="","",VLOOKUP(AD108,シフト記号表!$C$6:$L$47,10,FALSE))</f>
        <v/>
      </c>
      <c r="AE109" s="140" t="str">
        <f>IF(AE108="","",VLOOKUP(AE108,シフト記号表!$C$6:$L$47,10,FALSE))</f>
        <v/>
      </c>
      <c r="AF109" s="140" t="str">
        <f>IF(AF108="","",VLOOKUP(AF108,シフト記号表!$C$6:$L$47,10,FALSE))</f>
        <v/>
      </c>
      <c r="AG109" s="140" t="str">
        <f>IF(AG108="","",VLOOKUP(AG108,シフト記号表!$C$6:$L$47,10,FALSE))</f>
        <v/>
      </c>
      <c r="AH109" s="140" t="str">
        <f>IF(AH108="","",VLOOKUP(AH108,シフト記号表!$C$6:$L$47,10,FALSE))</f>
        <v/>
      </c>
      <c r="AI109" s="140" t="str">
        <f>IF(AI108="","",VLOOKUP(AI108,シフト記号表!$C$6:$L$47,10,FALSE))</f>
        <v/>
      </c>
      <c r="AJ109" s="141" t="str">
        <f>IF(AJ108="","",VLOOKUP(AJ108,シフト記号表!$C$6:$L$47,10,FALSE))</f>
        <v/>
      </c>
      <c r="AK109" s="139" t="str">
        <f>IF(AK108="","",VLOOKUP(AK108,シフト記号表!$C$6:$L$47,10,FALSE))</f>
        <v/>
      </c>
      <c r="AL109" s="140" t="str">
        <f>IF(AL108="","",VLOOKUP(AL108,シフト記号表!$C$6:$L$47,10,FALSE))</f>
        <v/>
      </c>
      <c r="AM109" s="140" t="str">
        <f>IF(AM108="","",VLOOKUP(AM108,シフト記号表!$C$6:$L$47,10,FALSE))</f>
        <v/>
      </c>
      <c r="AN109" s="140" t="str">
        <f>IF(AN108="","",VLOOKUP(AN108,シフト記号表!$C$6:$L$47,10,FALSE))</f>
        <v/>
      </c>
      <c r="AO109" s="140" t="str">
        <f>IF(AO108="","",VLOOKUP(AO108,シフト記号表!$C$6:$L$47,10,FALSE))</f>
        <v/>
      </c>
      <c r="AP109" s="140" t="str">
        <f>IF(AP108="","",VLOOKUP(AP108,シフト記号表!$C$6:$L$47,10,FALSE))</f>
        <v/>
      </c>
      <c r="AQ109" s="141" t="str">
        <f>IF(AQ108="","",VLOOKUP(AQ108,シフト記号表!$C$6:$L$47,10,FALSE))</f>
        <v/>
      </c>
      <c r="AR109" s="139" t="str">
        <f>IF(AR108="","",VLOOKUP(AR108,シフト記号表!$C$6:$L$47,10,FALSE))</f>
        <v/>
      </c>
      <c r="AS109" s="140" t="str">
        <f>IF(AS108="","",VLOOKUP(AS108,シフト記号表!$C$6:$L$47,10,FALSE))</f>
        <v/>
      </c>
      <c r="AT109" s="140" t="str">
        <f>IF(AT108="","",VLOOKUP(AT108,シフト記号表!$C$6:$L$47,10,FALSE))</f>
        <v/>
      </c>
      <c r="AU109" s="140" t="str">
        <f>IF(AU108="","",VLOOKUP(AU108,シフト記号表!$C$6:$L$47,10,FALSE))</f>
        <v/>
      </c>
      <c r="AV109" s="140" t="str">
        <f>IF(AV108="","",VLOOKUP(AV108,シフト記号表!$C$6:$L$47,10,FALSE))</f>
        <v/>
      </c>
      <c r="AW109" s="140" t="str">
        <f>IF(AW108="","",VLOOKUP(AW108,シフト記号表!$C$6:$L$47,10,FALSE))</f>
        <v/>
      </c>
      <c r="AX109" s="141" t="str">
        <f>IF(AX108="","",VLOOKUP(AX108,シフト記号表!$C$6:$L$47,10,FALSE))</f>
        <v/>
      </c>
      <c r="AY109" s="139" t="str">
        <f>IF(AY108="","",VLOOKUP(AY108,シフト記号表!$C$6:$L$47,10,FALSE))</f>
        <v/>
      </c>
      <c r="AZ109" s="140" t="str">
        <f>IF(AZ108="","",VLOOKUP(AZ108,シフト記号表!$C$6:$L$47,10,FALSE))</f>
        <v/>
      </c>
      <c r="BA109" s="140" t="str">
        <f>IF(BA108="","",VLOOKUP(BA108,シフト記号表!$C$6:$L$47,10,FALSE))</f>
        <v/>
      </c>
      <c r="BB109" s="185">
        <f>IF($BE$4="４週",SUM(W109:AX109),IF($BE$4="暦月",SUM(W109:BA109),""))</f>
        <v>0</v>
      </c>
      <c r="BC109" s="186"/>
      <c r="BD109" s="187">
        <f>IF($BE$4="４週",BB109/4,IF($BE$4="暦月",(BB109/($BE$9/7)),""))</f>
        <v>0</v>
      </c>
      <c r="BE109" s="186"/>
      <c r="BF109" s="182"/>
      <c r="BG109" s="183"/>
      <c r="BH109" s="183"/>
      <c r="BI109" s="183"/>
      <c r="BJ109" s="184"/>
    </row>
    <row r="110" spans="2:62" ht="20.25" customHeight="1" x14ac:dyDescent="0.4">
      <c r="B110" s="188">
        <f>B108+1</f>
        <v>48</v>
      </c>
      <c r="C110" s="190"/>
      <c r="D110" s="191"/>
      <c r="E110" s="129"/>
      <c r="F110" s="130"/>
      <c r="G110" s="129"/>
      <c r="H110" s="130"/>
      <c r="I110" s="194"/>
      <c r="J110" s="195"/>
      <c r="K110" s="198"/>
      <c r="L110" s="199"/>
      <c r="M110" s="199"/>
      <c r="N110" s="191"/>
      <c r="O110" s="172"/>
      <c r="P110" s="173"/>
      <c r="Q110" s="173"/>
      <c r="R110" s="173"/>
      <c r="S110" s="174"/>
      <c r="T110" s="159" t="s">
        <v>18</v>
      </c>
      <c r="U110" s="112"/>
      <c r="V110" s="113"/>
      <c r="W110" s="99"/>
      <c r="X110" s="100"/>
      <c r="Y110" s="100"/>
      <c r="Z110" s="100"/>
      <c r="AA110" s="100"/>
      <c r="AB110" s="100"/>
      <c r="AC110" s="101"/>
      <c r="AD110" s="99"/>
      <c r="AE110" s="100"/>
      <c r="AF110" s="100"/>
      <c r="AG110" s="100"/>
      <c r="AH110" s="100"/>
      <c r="AI110" s="100"/>
      <c r="AJ110" s="101"/>
      <c r="AK110" s="99"/>
      <c r="AL110" s="100"/>
      <c r="AM110" s="100"/>
      <c r="AN110" s="100"/>
      <c r="AO110" s="100"/>
      <c r="AP110" s="100"/>
      <c r="AQ110" s="101"/>
      <c r="AR110" s="99"/>
      <c r="AS110" s="100"/>
      <c r="AT110" s="100"/>
      <c r="AU110" s="100"/>
      <c r="AV110" s="100"/>
      <c r="AW110" s="100"/>
      <c r="AX110" s="101"/>
      <c r="AY110" s="99"/>
      <c r="AZ110" s="100"/>
      <c r="BA110" s="102"/>
      <c r="BB110" s="175"/>
      <c r="BC110" s="176"/>
      <c r="BD110" s="177"/>
      <c r="BE110" s="178"/>
      <c r="BF110" s="179"/>
      <c r="BG110" s="180"/>
      <c r="BH110" s="180"/>
      <c r="BI110" s="180"/>
      <c r="BJ110" s="181"/>
    </row>
    <row r="111" spans="2:62" ht="20.25" customHeight="1" x14ac:dyDescent="0.4">
      <c r="B111" s="189"/>
      <c r="C111" s="192"/>
      <c r="D111" s="193"/>
      <c r="E111" s="170"/>
      <c r="F111" s="171">
        <f>C110</f>
        <v>0</v>
      </c>
      <c r="G111" s="170"/>
      <c r="H111" s="171">
        <f>I110</f>
        <v>0</v>
      </c>
      <c r="I111" s="196"/>
      <c r="J111" s="197"/>
      <c r="K111" s="200"/>
      <c r="L111" s="201"/>
      <c r="M111" s="201"/>
      <c r="N111" s="193"/>
      <c r="O111" s="172"/>
      <c r="P111" s="173"/>
      <c r="Q111" s="173"/>
      <c r="R111" s="173"/>
      <c r="S111" s="174"/>
      <c r="T111" s="160" t="s">
        <v>125</v>
      </c>
      <c r="U111" s="114"/>
      <c r="V111" s="161"/>
      <c r="W111" s="139" t="str">
        <f>IF(W110="","",VLOOKUP(W110,シフト記号表!$C$6:$L$47,10,FALSE))</f>
        <v/>
      </c>
      <c r="X111" s="140" t="str">
        <f>IF(X110="","",VLOOKUP(X110,シフト記号表!$C$6:$L$47,10,FALSE))</f>
        <v/>
      </c>
      <c r="Y111" s="140" t="str">
        <f>IF(Y110="","",VLOOKUP(Y110,シフト記号表!$C$6:$L$47,10,FALSE))</f>
        <v/>
      </c>
      <c r="Z111" s="140" t="str">
        <f>IF(Z110="","",VLOOKUP(Z110,シフト記号表!$C$6:$L$47,10,FALSE))</f>
        <v/>
      </c>
      <c r="AA111" s="140" t="str">
        <f>IF(AA110="","",VLOOKUP(AA110,シフト記号表!$C$6:$L$47,10,FALSE))</f>
        <v/>
      </c>
      <c r="AB111" s="140" t="str">
        <f>IF(AB110="","",VLOOKUP(AB110,シフト記号表!$C$6:$L$47,10,FALSE))</f>
        <v/>
      </c>
      <c r="AC111" s="141" t="str">
        <f>IF(AC110="","",VLOOKUP(AC110,シフト記号表!$C$6:$L$47,10,FALSE))</f>
        <v/>
      </c>
      <c r="AD111" s="139" t="str">
        <f>IF(AD110="","",VLOOKUP(AD110,シフト記号表!$C$6:$L$47,10,FALSE))</f>
        <v/>
      </c>
      <c r="AE111" s="140" t="str">
        <f>IF(AE110="","",VLOOKUP(AE110,シフト記号表!$C$6:$L$47,10,FALSE))</f>
        <v/>
      </c>
      <c r="AF111" s="140" t="str">
        <f>IF(AF110="","",VLOOKUP(AF110,シフト記号表!$C$6:$L$47,10,FALSE))</f>
        <v/>
      </c>
      <c r="AG111" s="140" t="str">
        <f>IF(AG110="","",VLOOKUP(AG110,シフト記号表!$C$6:$L$47,10,FALSE))</f>
        <v/>
      </c>
      <c r="AH111" s="140" t="str">
        <f>IF(AH110="","",VLOOKUP(AH110,シフト記号表!$C$6:$L$47,10,FALSE))</f>
        <v/>
      </c>
      <c r="AI111" s="140" t="str">
        <f>IF(AI110="","",VLOOKUP(AI110,シフト記号表!$C$6:$L$47,10,FALSE))</f>
        <v/>
      </c>
      <c r="AJ111" s="141" t="str">
        <f>IF(AJ110="","",VLOOKUP(AJ110,シフト記号表!$C$6:$L$47,10,FALSE))</f>
        <v/>
      </c>
      <c r="AK111" s="139" t="str">
        <f>IF(AK110="","",VLOOKUP(AK110,シフト記号表!$C$6:$L$47,10,FALSE))</f>
        <v/>
      </c>
      <c r="AL111" s="140" t="str">
        <f>IF(AL110="","",VLOOKUP(AL110,シフト記号表!$C$6:$L$47,10,FALSE))</f>
        <v/>
      </c>
      <c r="AM111" s="140" t="str">
        <f>IF(AM110="","",VLOOKUP(AM110,シフト記号表!$C$6:$L$47,10,FALSE))</f>
        <v/>
      </c>
      <c r="AN111" s="140" t="str">
        <f>IF(AN110="","",VLOOKUP(AN110,シフト記号表!$C$6:$L$47,10,FALSE))</f>
        <v/>
      </c>
      <c r="AO111" s="140" t="str">
        <f>IF(AO110="","",VLOOKUP(AO110,シフト記号表!$C$6:$L$47,10,FALSE))</f>
        <v/>
      </c>
      <c r="AP111" s="140" t="str">
        <f>IF(AP110="","",VLOOKUP(AP110,シフト記号表!$C$6:$L$47,10,FALSE))</f>
        <v/>
      </c>
      <c r="AQ111" s="141" t="str">
        <f>IF(AQ110="","",VLOOKUP(AQ110,シフト記号表!$C$6:$L$47,10,FALSE))</f>
        <v/>
      </c>
      <c r="AR111" s="139" t="str">
        <f>IF(AR110="","",VLOOKUP(AR110,シフト記号表!$C$6:$L$47,10,FALSE))</f>
        <v/>
      </c>
      <c r="AS111" s="140" t="str">
        <f>IF(AS110="","",VLOOKUP(AS110,シフト記号表!$C$6:$L$47,10,FALSE))</f>
        <v/>
      </c>
      <c r="AT111" s="140" t="str">
        <f>IF(AT110="","",VLOOKUP(AT110,シフト記号表!$C$6:$L$47,10,FALSE))</f>
        <v/>
      </c>
      <c r="AU111" s="140" t="str">
        <f>IF(AU110="","",VLOOKUP(AU110,シフト記号表!$C$6:$L$47,10,FALSE))</f>
        <v/>
      </c>
      <c r="AV111" s="140" t="str">
        <f>IF(AV110="","",VLOOKUP(AV110,シフト記号表!$C$6:$L$47,10,FALSE))</f>
        <v/>
      </c>
      <c r="AW111" s="140" t="str">
        <f>IF(AW110="","",VLOOKUP(AW110,シフト記号表!$C$6:$L$47,10,FALSE))</f>
        <v/>
      </c>
      <c r="AX111" s="141" t="str">
        <f>IF(AX110="","",VLOOKUP(AX110,シフト記号表!$C$6:$L$47,10,FALSE))</f>
        <v/>
      </c>
      <c r="AY111" s="139" t="str">
        <f>IF(AY110="","",VLOOKUP(AY110,シフト記号表!$C$6:$L$47,10,FALSE))</f>
        <v/>
      </c>
      <c r="AZ111" s="140" t="str">
        <f>IF(AZ110="","",VLOOKUP(AZ110,シフト記号表!$C$6:$L$47,10,FALSE))</f>
        <v/>
      </c>
      <c r="BA111" s="140" t="str">
        <f>IF(BA110="","",VLOOKUP(BA110,シフト記号表!$C$6:$L$47,10,FALSE))</f>
        <v/>
      </c>
      <c r="BB111" s="185">
        <f>IF($BE$4="４週",SUM(W111:AX111),IF($BE$4="暦月",SUM(W111:BA111),""))</f>
        <v>0</v>
      </c>
      <c r="BC111" s="186"/>
      <c r="BD111" s="187">
        <f>IF($BE$4="４週",BB111/4,IF($BE$4="暦月",(BB111/($BE$9/7)),""))</f>
        <v>0</v>
      </c>
      <c r="BE111" s="186"/>
      <c r="BF111" s="182"/>
      <c r="BG111" s="183"/>
      <c r="BH111" s="183"/>
      <c r="BI111" s="183"/>
      <c r="BJ111" s="184"/>
    </row>
    <row r="112" spans="2:62" ht="20.25" customHeight="1" x14ac:dyDescent="0.4">
      <c r="B112" s="188">
        <f>B110+1</f>
        <v>49</v>
      </c>
      <c r="C112" s="190"/>
      <c r="D112" s="191"/>
      <c r="E112" s="129"/>
      <c r="F112" s="130"/>
      <c r="G112" s="129"/>
      <c r="H112" s="130"/>
      <c r="I112" s="194"/>
      <c r="J112" s="195"/>
      <c r="K112" s="198"/>
      <c r="L112" s="199"/>
      <c r="M112" s="199"/>
      <c r="N112" s="191"/>
      <c r="O112" s="172"/>
      <c r="P112" s="173"/>
      <c r="Q112" s="173"/>
      <c r="R112" s="173"/>
      <c r="S112" s="174"/>
      <c r="T112" s="159" t="s">
        <v>18</v>
      </c>
      <c r="U112" s="112"/>
      <c r="V112" s="113"/>
      <c r="W112" s="99"/>
      <c r="X112" s="100"/>
      <c r="Y112" s="100"/>
      <c r="Z112" s="100"/>
      <c r="AA112" s="100"/>
      <c r="AB112" s="100"/>
      <c r="AC112" s="101"/>
      <c r="AD112" s="99"/>
      <c r="AE112" s="100"/>
      <c r="AF112" s="100"/>
      <c r="AG112" s="100"/>
      <c r="AH112" s="100"/>
      <c r="AI112" s="100"/>
      <c r="AJ112" s="101"/>
      <c r="AK112" s="99"/>
      <c r="AL112" s="100"/>
      <c r="AM112" s="100"/>
      <c r="AN112" s="100"/>
      <c r="AO112" s="100"/>
      <c r="AP112" s="100"/>
      <c r="AQ112" s="101"/>
      <c r="AR112" s="99"/>
      <c r="AS112" s="100"/>
      <c r="AT112" s="100"/>
      <c r="AU112" s="100"/>
      <c r="AV112" s="100"/>
      <c r="AW112" s="100"/>
      <c r="AX112" s="101"/>
      <c r="AY112" s="99"/>
      <c r="AZ112" s="100"/>
      <c r="BA112" s="102"/>
      <c r="BB112" s="175"/>
      <c r="BC112" s="176"/>
      <c r="BD112" s="177"/>
      <c r="BE112" s="178"/>
      <c r="BF112" s="179"/>
      <c r="BG112" s="180"/>
      <c r="BH112" s="180"/>
      <c r="BI112" s="180"/>
      <c r="BJ112" s="181"/>
    </row>
    <row r="113" spans="2:62" ht="20.25" customHeight="1" x14ac:dyDescent="0.4">
      <c r="B113" s="189"/>
      <c r="C113" s="192"/>
      <c r="D113" s="193"/>
      <c r="E113" s="170"/>
      <c r="F113" s="171">
        <f>C112</f>
        <v>0</v>
      </c>
      <c r="G113" s="170"/>
      <c r="H113" s="171">
        <f>I112</f>
        <v>0</v>
      </c>
      <c r="I113" s="196"/>
      <c r="J113" s="197"/>
      <c r="K113" s="200"/>
      <c r="L113" s="201"/>
      <c r="M113" s="201"/>
      <c r="N113" s="193"/>
      <c r="O113" s="172"/>
      <c r="P113" s="173"/>
      <c r="Q113" s="173"/>
      <c r="R113" s="173"/>
      <c r="S113" s="174"/>
      <c r="T113" s="160" t="s">
        <v>125</v>
      </c>
      <c r="U113" s="114"/>
      <c r="V113" s="161"/>
      <c r="W113" s="139" t="str">
        <f>IF(W112="","",VLOOKUP(W112,シフト記号表!$C$6:$L$47,10,FALSE))</f>
        <v/>
      </c>
      <c r="X113" s="140" t="str">
        <f>IF(X112="","",VLOOKUP(X112,シフト記号表!$C$6:$L$47,10,FALSE))</f>
        <v/>
      </c>
      <c r="Y113" s="140" t="str">
        <f>IF(Y112="","",VLOOKUP(Y112,シフト記号表!$C$6:$L$47,10,FALSE))</f>
        <v/>
      </c>
      <c r="Z113" s="140" t="str">
        <f>IF(Z112="","",VLOOKUP(Z112,シフト記号表!$C$6:$L$47,10,FALSE))</f>
        <v/>
      </c>
      <c r="AA113" s="140" t="str">
        <f>IF(AA112="","",VLOOKUP(AA112,シフト記号表!$C$6:$L$47,10,FALSE))</f>
        <v/>
      </c>
      <c r="AB113" s="140" t="str">
        <f>IF(AB112="","",VLOOKUP(AB112,シフト記号表!$C$6:$L$47,10,FALSE))</f>
        <v/>
      </c>
      <c r="AC113" s="141" t="str">
        <f>IF(AC112="","",VLOOKUP(AC112,シフト記号表!$C$6:$L$47,10,FALSE))</f>
        <v/>
      </c>
      <c r="AD113" s="139" t="str">
        <f>IF(AD112="","",VLOOKUP(AD112,シフト記号表!$C$6:$L$47,10,FALSE))</f>
        <v/>
      </c>
      <c r="AE113" s="140" t="str">
        <f>IF(AE112="","",VLOOKUP(AE112,シフト記号表!$C$6:$L$47,10,FALSE))</f>
        <v/>
      </c>
      <c r="AF113" s="140" t="str">
        <f>IF(AF112="","",VLOOKUP(AF112,シフト記号表!$C$6:$L$47,10,FALSE))</f>
        <v/>
      </c>
      <c r="AG113" s="140" t="str">
        <f>IF(AG112="","",VLOOKUP(AG112,シフト記号表!$C$6:$L$47,10,FALSE))</f>
        <v/>
      </c>
      <c r="AH113" s="140" t="str">
        <f>IF(AH112="","",VLOOKUP(AH112,シフト記号表!$C$6:$L$47,10,FALSE))</f>
        <v/>
      </c>
      <c r="AI113" s="140" t="str">
        <f>IF(AI112="","",VLOOKUP(AI112,シフト記号表!$C$6:$L$47,10,FALSE))</f>
        <v/>
      </c>
      <c r="AJ113" s="141" t="str">
        <f>IF(AJ112="","",VLOOKUP(AJ112,シフト記号表!$C$6:$L$47,10,FALSE))</f>
        <v/>
      </c>
      <c r="AK113" s="139" t="str">
        <f>IF(AK112="","",VLOOKUP(AK112,シフト記号表!$C$6:$L$47,10,FALSE))</f>
        <v/>
      </c>
      <c r="AL113" s="140" t="str">
        <f>IF(AL112="","",VLOOKUP(AL112,シフト記号表!$C$6:$L$47,10,FALSE))</f>
        <v/>
      </c>
      <c r="AM113" s="140" t="str">
        <f>IF(AM112="","",VLOOKUP(AM112,シフト記号表!$C$6:$L$47,10,FALSE))</f>
        <v/>
      </c>
      <c r="AN113" s="140" t="str">
        <f>IF(AN112="","",VLOOKUP(AN112,シフト記号表!$C$6:$L$47,10,FALSE))</f>
        <v/>
      </c>
      <c r="AO113" s="140" t="str">
        <f>IF(AO112="","",VLOOKUP(AO112,シフト記号表!$C$6:$L$47,10,FALSE))</f>
        <v/>
      </c>
      <c r="AP113" s="140" t="str">
        <f>IF(AP112="","",VLOOKUP(AP112,シフト記号表!$C$6:$L$47,10,FALSE))</f>
        <v/>
      </c>
      <c r="AQ113" s="141" t="str">
        <f>IF(AQ112="","",VLOOKUP(AQ112,シフト記号表!$C$6:$L$47,10,FALSE))</f>
        <v/>
      </c>
      <c r="AR113" s="139" t="str">
        <f>IF(AR112="","",VLOOKUP(AR112,シフト記号表!$C$6:$L$47,10,FALSE))</f>
        <v/>
      </c>
      <c r="AS113" s="140" t="str">
        <f>IF(AS112="","",VLOOKUP(AS112,シフト記号表!$C$6:$L$47,10,FALSE))</f>
        <v/>
      </c>
      <c r="AT113" s="140" t="str">
        <f>IF(AT112="","",VLOOKUP(AT112,シフト記号表!$C$6:$L$47,10,FALSE))</f>
        <v/>
      </c>
      <c r="AU113" s="140" t="str">
        <f>IF(AU112="","",VLOOKUP(AU112,シフト記号表!$C$6:$L$47,10,FALSE))</f>
        <v/>
      </c>
      <c r="AV113" s="140" t="str">
        <f>IF(AV112="","",VLOOKUP(AV112,シフト記号表!$C$6:$L$47,10,FALSE))</f>
        <v/>
      </c>
      <c r="AW113" s="140" t="str">
        <f>IF(AW112="","",VLOOKUP(AW112,シフト記号表!$C$6:$L$47,10,FALSE))</f>
        <v/>
      </c>
      <c r="AX113" s="141" t="str">
        <f>IF(AX112="","",VLOOKUP(AX112,シフト記号表!$C$6:$L$47,10,FALSE))</f>
        <v/>
      </c>
      <c r="AY113" s="139" t="str">
        <f>IF(AY112="","",VLOOKUP(AY112,シフト記号表!$C$6:$L$47,10,FALSE))</f>
        <v/>
      </c>
      <c r="AZ113" s="140" t="str">
        <f>IF(AZ112="","",VLOOKUP(AZ112,シフト記号表!$C$6:$L$47,10,FALSE))</f>
        <v/>
      </c>
      <c r="BA113" s="140" t="str">
        <f>IF(BA112="","",VLOOKUP(BA112,シフト記号表!$C$6:$L$47,10,FALSE))</f>
        <v/>
      </c>
      <c r="BB113" s="185">
        <f>IF($BE$4="４週",SUM(W113:AX113),IF($BE$4="暦月",SUM(W113:BA113),""))</f>
        <v>0</v>
      </c>
      <c r="BC113" s="186"/>
      <c r="BD113" s="187">
        <f>IF($BE$4="４週",BB113/4,IF($BE$4="暦月",(BB113/($BE$9/7)),""))</f>
        <v>0</v>
      </c>
      <c r="BE113" s="186"/>
      <c r="BF113" s="182"/>
      <c r="BG113" s="183"/>
      <c r="BH113" s="183"/>
      <c r="BI113" s="183"/>
      <c r="BJ113" s="184"/>
    </row>
    <row r="114" spans="2:62" ht="20.25" customHeight="1" x14ac:dyDescent="0.4">
      <c r="B114" s="188">
        <f>B112+1</f>
        <v>50</v>
      </c>
      <c r="C114" s="190"/>
      <c r="D114" s="191"/>
      <c r="E114" s="129"/>
      <c r="F114" s="130"/>
      <c r="G114" s="129"/>
      <c r="H114" s="130"/>
      <c r="I114" s="194"/>
      <c r="J114" s="195"/>
      <c r="K114" s="198"/>
      <c r="L114" s="199"/>
      <c r="M114" s="199"/>
      <c r="N114" s="191"/>
      <c r="O114" s="172"/>
      <c r="P114" s="173"/>
      <c r="Q114" s="173"/>
      <c r="R114" s="173"/>
      <c r="S114" s="174"/>
      <c r="T114" s="159" t="s">
        <v>18</v>
      </c>
      <c r="U114" s="112"/>
      <c r="V114" s="113"/>
      <c r="W114" s="99"/>
      <c r="X114" s="100"/>
      <c r="Y114" s="100"/>
      <c r="Z114" s="100"/>
      <c r="AA114" s="100"/>
      <c r="AB114" s="100"/>
      <c r="AC114" s="101"/>
      <c r="AD114" s="99"/>
      <c r="AE114" s="100"/>
      <c r="AF114" s="100"/>
      <c r="AG114" s="100"/>
      <c r="AH114" s="100"/>
      <c r="AI114" s="100"/>
      <c r="AJ114" s="101"/>
      <c r="AK114" s="99"/>
      <c r="AL114" s="100"/>
      <c r="AM114" s="100"/>
      <c r="AN114" s="100"/>
      <c r="AO114" s="100"/>
      <c r="AP114" s="100"/>
      <c r="AQ114" s="101"/>
      <c r="AR114" s="99"/>
      <c r="AS114" s="100"/>
      <c r="AT114" s="100"/>
      <c r="AU114" s="100"/>
      <c r="AV114" s="100"/>
      <c r="AW114" s="100"/>
      <c r="AX114" s="101"/>
      <c r="AY114" s="99"/>
      <c r="AZ114" s="100"/>
      <c r="BA114" s="102"/>
      <c r="BB114" s="175"/>
      <c r="BC114" s="176"/>
      <c r="BD114" s="177"/>
      <c r="BE114" s="178"/>
      <c r="BF114" s="179"/>
      <c r="BG114" s="180"/>
      <c r="BH114" s="180"/>
      <c r="BI114" s="180"/>
      <c r="BJ114" s="181"/>
    </row>
    <row r="115" spans="2:62" ht="20.25" customHeight="1" x14ac:dyDescent="0.4">
      <c r="B115" s="189"/>
      <c r="C115" s="192"/>
      <c r="D115" s="193"/>
      <c r="E115" s="170"/>
      <c r="F115" s="171">
        <f>C114</f>
        <v>0</v>
      </c>
      <c r="G115" s="170"/>
      <c r="H115" s="171">
        <f>I114</f>
        <v>0</v>
      </c>
      <c r="I115" s="196"/>
      <c r="J115" s="197"/>
      <c r="K115" s="200"/>
      <c r="L115" s="201"/>
      <c r="M115" s="201"/>
      <c r="N115" s="193"/>
      <c r="O115" s="172"/>
      <c r="P115" s="173"/>
      <c r="Q115" s="173"/>
      <c r="R115" s="173"/>
      <c r="S115" s="174"/>
      <c r="T115" s="160" t="s">
        <v>125</v>
      </c>
      <c r="U115" s="114"/>
      <c r="V115" s="161"/>
      <c r="W115" s="139" t="str">
        <f>IF(W114="","",VLOOKUP(W114,シフト記号表!$C$6:$L$47,10,FALSE))</f>
        <v/>
      </c>
      <c r="X115" s="140" t="str">
        <f>IF(X114="","",VLOOKUP(X114,シフト記号表!$C$6:$L$47,10,FALSE))</f>
        <v/>
      </c>
      <c r="Y115" s="140" t="str">
        <f>IF(Y114="","",VLOOKUP(Y114,シフト記号表!$C$6:$L$47,10,FALSE))</f>
        <v/>
      </c>
      <c r="Z115" s="140" t="str">
        <f>IF(Z114="","",VLOOKUP(Z114,シフト記号表!$C$6:$L$47,10,FALSE))</f>
        <v/>
      </c>
      <c r="AA115" s="140" t="str">
        <f>IF(AA114="","",VLOOKUP(AA114,シフト記号表!$C$6:$L$47,10,FALSE))</f>
        <v/>
      </c>
      <c r="AB115" s="140" t="str">
        <f>IF(AB114="","",VLOOKUP(AB114,シフト記号表!$C$6:$L$47,10,FALSE))</f>
        <v/>
      </c>
      <c r="AC115" s="141" t="str">
        <f>IF(AC114="","",VLOOKUP(AC114,シフト記号表!$C$6:$L$47,10,FALSE))</f>
        <v/>
      </c>
      <c r="AD115" s="139" t="str">
        <f>IF(AD114="","",VLOOKUP(AD114,シフト記号表!$C$6:$L$47,10,FALSE))</f>
        <v/>
      </c>
      <c r="AE115" s="140" t="str">
        <f>IF(AE114="","",VLOOKUP(AE114,シフト記号表!$C$6:$L$47,10,FALSE))</f>
        <v/>
      </c>
      <c r="AF115" s="140" t="str">
        <f>IF(AF114="","",VLOOKUP(AF114,シフト記号表!$C$6:$L$47,10,FALSE))</f>
        <v/>
      </c>
      <c r="AG115" s="140" t="str">
        <f>IF(AG114="","",VLOOKUP(AG114,シフト記号表!$C$6:$L$47,10,FALSE))</f>
        <v/>
      </c>
      <c r="AH115" s="140" t="str">
        <f>IF(AH114="","",VLOOKUP(AH114,シフト記号表!$C$6:$L$47,10,FALSE))</f>
        <v/>
      </c>
      <c r="AI115" s="140" t="str">
        <f>IF(AI114="","",VLOOKUP(AI114,シフト記号表!$C$6:$L$47,10,FALSE))</f>
        <v/>
      </c>
      <c r="AJ115" s="141" t="str">
        <f>IF(AJ114="","",VLOOKUP(AJ114,シフト記号表!$C$6:$L$47,10,FALSE))</f>
        <v/>
      </c>
      <c r="AK115" s="139" t="str">
        <f>IF(AK114="","",VLOOKUP(AK114,シフト記号表!$C$6:$L$47,10,FALSE))</f>
        <v/>
      </c>
      <c r="AL115" s="140" t="str">
        <f>IF(AL114="","",VLOOKUP(AL114,シフト記号表!$C$6:$L$47,10,FALSE))</f>
        <v/>
      </c>
      <c r="AM115" s="140" t="str">
        <f>IF(AM114="","",VLOOKUP(AM114,シフト記号表!$C$6:$L$47,10,FALSE))</f>
        <v/>
      </c>
      <c r="AN115" s="140" t="str">
        <f>IF(AN114="","",VLOOKUP(AN114,シフト記号表!$C$6:$L$47,10,FALSE))</f>
        <v/>
      </c>
      <c r="AO115" s="140" t="str">
        <f>IF(AO114="","",VLOOKUP(AO114,シフト記号表!$C$6:$L$47,10,FALSE))</f>
        <v/>
      </c>
      <c r="AP115" s="140" t="str">
        <f>IF(AP114="","",VLOOKUP(AP114,シフト記号表!$C$6:$L$47,10,FALSE))</f>
        <v/>
      </c>
      <c r="AQ115" s="141" t="str">
        <f>IF(AQ114="","",VLOOKUP(AQ114,シフト記号表!$C$6:$L$47,10,FALSE))</f>
        <v/>
      </c>
      <c r="AR115" s="139" t="str">
        <f>IF(AR114="","",VLOOKUP(AR114,シフト記号表!$C$6:$L$47,10,FALSE))</f>
        <v/>
      </c>
      <c r="AS115" s="140" t="str">
        <f>IF(AS114="","",VLOOKUP(AS114,シフト記号表!$C$6:$L$47,10,FALSE))</f>
        <v/>
      </c>
      <c r="AT115" s="140" t="str">
        <f>IF(AT114="","",VLOOKUP(AT114,シフト記号表!$C$6:$L$47,10,FALSE))</f>
        <v/>
      </c>
      <c r="AU115" s="140" t="str">
        <f>IF(AU114="","",VLOOKUP(AU114,シフト記号表!$C$6:$L$47,10,FALSE))</f>
        <v/>
      </c>
      <c r="AV115" s="140" t="str">
        <f>IF(AV114="","",VLOOKUP(AV114,シフト記号表!$C$6:$L$47,10,FALSE))</f>
        <v/>
      </c>
      <c r="AW115" s="140" t="str">
        <f>IF(AW114="","",VLOOKUP(AW114,シフト記号表!$C$6:$L$47,10,FALSE))</f>
        <v/>
      </c>
      <c r="AX115" s="141" t="str">
        <f>IF(AX114="","",VLOOKUP(AX114,シフト記号表!$C$6:$L$47,10,FALSE))</f>
        <v/>
      </c>
      <c r="AY115" s="139" t="str">
        <f>IF(AY114="","",VLOOKUP(AY114,シフト記号表!$C$6:$L$47,10,FALSE))</f>
        <v/>
      </c>
      <c r="AZ115" s="140" t="str">
        <f>IF(AZ114="","",VLOOKUP(AZ114,シフト記号表!$C$6:$L$47,10,FALSE))</f>
        <v/>
      </c>
      <c r="BA115" s="140" t="str">
        <f>IF(BA114="","",VLOOKUP(BA114,シフト記号表!$C$6:$L$47,10,FALSE))</f>
        <v/>
      </c>
      <c r="BB115" s="185">
        <f>IF($BE$4="４週",SUM(W115:AX115),IF($BE$4="暦月",SUM(W115:BA115),""))</f>
        <v>0</v>
      </c>
      <c r="BC115" s="186"/>
      <c r="BD115" s="187">
        <f>IF($BE$4="４週",BB115/4,IF($BE$4="暦月",(BB115/($BE$9/7)),""))</f>
        <v>0</v>
      </c>
      <c r="BE115" s="186"/>
      <c r="BF115" s="182"/>
      <c r="BG115" s="183"/>
      <c r="BH115" s="183"/>
      <c r="BI115" s="183"/>
      <c r="BJ115" s="184"/>
    </row>
    <row r="116" spans="2:62" ht="20.25" customHeight="1" x14ac:dyDescent="0.4">
      <c r="B116" s="188">
        <f>B114+1</f>
        <v>51</v>
      </c>
      <c r="C116" s="190"/>
      <c r="D116" s="191"/>
      <c r="E116" s="129"/>
      <c r="F116" s="130"/>
      <c r="G116" s="129"/>
      <c r="H116" s="130"/>
      <c r="I116" s="194"/>
      <c r="J116" s="195"/>
      <c r="K116" s="198"/>
      <c r="L116" s="199"/>
      <c r="M116" s="199"/>
      <c r="N116" s="191"/>
      <c r="O116" s="172"/>
      <c r="P116" s="173"/>
      <c r="Q116" s="173"/>
      <c r="R116" s="173"/>
      <c r="S116" s="174"/>
      <c r="T116" s="159" t="s">
        <v>18</v>
      </c>
      <c r="U116" s="112"/>
      <c r="V116" s="113"/>
      <c r="W116" s="99"/>
      <c r="X116" s="100"/>
      <c r="Y116" s="100"/>
      <c r="Z116" s="100"/>
      <c r="AA116" s="100"/>
      <c r="AB116" s="100"/>
      <c r="AC116" s="101"/>
      <c r="AD116" s="99"/>
      <c r="AE116" s="100"/>
      <c r="AF116" s="100"/>
      <c r="AG116" s="100"/>
      <c r="AH116" s="100"/>
      <c r="AI116" s="100"/>
      <c r="AJ116" s="101"/>
      <c r="AK116" s="99"/>
      <c r="AL116" s="100"/>
      <c r="AM116" s="100"/>
      <c r="AN116" s="100"/>
      <c r="AO116" s="100"/>
      <c r="AP116" s="100"/>
      <c r="AQ116" s="101"/>
      <c r="AR116" s="99"/>
      <c r="AS116" s="100"/>
      <c r="AT116" s="100"/>
      <c r="AU116" s="100"/>
      <c r="AV116" s="100"/>
      <c r="AW116" s="100"/>
      <c r="AX116" s="101"/>
      <c r="AY116" s="99"/>
      <c r="AZ116" s="100"/>
      <c r="BA116" s="102"/>
      <c r="BB116" s="175"/>
      <c r="BC116" s="176"/>
      <c r="BD116" s="177"/>
      <c r="BE116" s="178"/>
      <c r="BF116" s="179"/>
      <c r="BG116" s="180"/>
      <c r="BH116" s="180"/>
      <c r="BI116" s="180"/>
      <c r="BJ116" s="181"/>
    </row>
    <row r="117" spans="2:62" ht="20.25" customHeight="1" x14ac:dyDescent="0.4">
      <c r="B117" s="189"/>
      <c r="C117" s="192"/>
      <c r="D117" s="193"/>
      <c r="E117" s="170"/>
      <c r="F117" s="171">
        <f>C116</f>
        <v>0</v>
      </c>
      <c r="G117" s="170"/>
      <c r="H117" s="171">
        <f>I116</f>
        <v>0</v>
      </c>
      <c r="I117" s="196"/>
      <c r="J117" s="197"/>
      <c r="K117" s="200"/>
      <c r="L117" s="201"/>
      <c r="M117" s="201"/>
      <c r="N117" s="193"/>
      <c r="O117" s="172"/>
      <c r="P117" s="173"/>
      <c r="Q117" s="173"/>
      <c r="R117" s="173"/>
      <c r="S117" s="174"/>
      <c r="T117" s="160" t="s">
        <v>125</v>
      </c>
      <c r="U117" s="114"/>
      <c r="V117" s="161"/>
      <c r="W117" s="139" t="str">
        <f>IF(W116="","",VLOOKUP(W116,シフト記号表!$C$6:$L$47,10,FALSE))</f>
        <v/>
      </c>
      <c r="X117" s="140" t="str">
        <f>IF(X116="","",VLOOKUP(X116,シフト記号表!$C$6:$L$47,10,FALSE))</f>
        <v/>
      </c>
      <c r="Y117" s="140" t="str">
        <f>IF(Y116="","",VLOOKUP(Y116,シフト記号表!$C$6:$L$47,10,FALSE))</f>
        <v/>
      </c>
      <c r="Z117" s="140" t="str">
        <f>IF(Z116="","",VLOOKUP(Z116,シフト記号表!$C$6:$L$47,10,FALSE))</f>
        <v/>
      </c>
      <c r="AA117" s="140" t="str">
        <f>IF(AA116="","",VLOOKUP(AA116,シフト記号表!$C$6:$L$47,10,FALSE))</f>
        <v/>
      </c>
      <c r="AB117" s="140" t="str">
        <f>IF(AB116="","",VLOOKUP(AB116,シフト記号表!$C$6:$L$47,10,FALSE))</f>
        <v/>
      </c>
      <c r="AC117" s="141" t="str">
        <f>IF(AC116="","",VLOOKUP(AC116,シフト記号表!$C$6:$L$47,10,FALSE))</f>
        <v/>
      </c>
      <c r="AD117" s="139" t="str">
        <f>IF(AD116="","",VLOOKUP(AD116,シフト記号表!$C$6:$L$47,10,FALSE))</f>
        <v/>
      </c>
      <c r="AE117" s="140" t="str">
        <f>IF(AE116="","",VLOOKUP(AE116,シフト記号表!$C$6:$L$47,10,FALSE))</f>
        <v/>
      </c>
      <c r="AF117" s="140" t="str">
        <f>IF(AF116="","",VLOOKUP(AF116,シフト記号表!$C$6:$L$47,10,FALSE))</f>
        <v/>
      </c>
      <c r="AG117" s="140" t="str">
        <f>IF(AG116="","",VLOOKUP(AG116,シフト記号表!$C$6:$L$47,10,FALSE))</f>
        <v/>
      </c>
      <c r="AH117" s="140" t="str">
        <f>IF(AH116="","",VLOOKUP(AH116,シフト記号表!$C$6:$L$47,10,FALSE))</f>
        <v/>
      </c>
      <c r="AI117" s="140" t="str">
        <f>IF(AI116="","",VLOOKUP(AI116,シフト記号表!$C$6:$L$47,10,FALSE))</f>
        <v/>
      </c>
      <c r="AJ117" s="141" t="str">
        <f>IF(AJ116="","",VLOOKUP(AJ116,シフト記号表!$C$6:$L$47,10,FALSE))</f>
        <v/>
      </c>
      <c r="AK117" s="139" t="str">
        <f>IF(AK116="","",VLOOKUP(AK116,シフト記号表!$C$6:$L$47,10,FALSE))</f>
        <v/>
      </c>
      <c r="AL117" s="140" t="str">
        <f>IF(AL116="","",VLOOKUP(AL116,シフト記号表!$C$6:$L$47,10,FALSE))</f>
        <v/>
      </c>
      <c r="AM117" s="140" t="str">
        <f>IF(AM116="","",VLOOKUP(AM116,シフト記号表!$C$6:$L$47,10,FALSE))</f>
        <v/>
      </c>
      <c r="AN117" s="140" t="str">
        <f>IF(AN116="","",VLOOKUP(AN116,シフト記号表!$C$6:$L$47,10,FALSE))</f>
        <v/>
      </c>
      <c r="AO117" s="140" t="str">
        <f>IF(AO116="","",VLOOKUP(AO116,シフト記号表!$C$6:$L$47,10,FALSE))</f>
        <v/>
      </c>
      <c r="AP117" s="140" t="str">
        <f>IF(AP116="","",VLOOKUP(AP116,シフト記号表!$C$6:$L$47,10,FALSE))</f>
        <v/>
      </c>
      <c r="AQ117" s="141" t="str">
        <f>IF(AQ116="","",VLOOKUP(AQ116,シフト記号表!$C$6:$L$47,10,FALSE))</f>
        <v/>
      </c>
      <c r="AR117" s="139" t="str">
        <f>IF(AR116="","",VLOOKUP(AR116,シフト記号表!$C$6:$L$47,10,FALSE))</f>
        <v/>
      </c>
      <c r="AS117" s="140" t="str">
        <f>IF(AS116="","",VLOOKUP(AS116,シフト記号表!$C$6:$L$47,10,FALSE))</f>
        <v/>
      </c>
      <c r="AT117" s="140" t="str">
        <f>IF(AT116="","",VLOOKUP(AT116,シフト記号表!$C$6:$L$47,10,FALSE))</f>
        <v/>
      </c>
      <c r="AU117" s="140" t="str">
        <f>IF(AU116="","",VLOOKUP(AU116,シフト記号表!$C$6:$L$47,10,FALSE))</f>
        <v/>
      </c>
      <c r="AV117" s="140" t="str">
        <f>IF(AV116="","",VLOOKUP(AV116,シフト記号表!$C$6:$L$47,10,FALSE))</f>
        <v/>
      </c>
      <c r="AW117" s="140" t="str">
        <f>IF(AW116="","",VLOOKUP(AW116,シフト記号表!$C$6:$L$47,10,FALSE))</f>
        <v/>
      </c>
      <c r="AX117" s="141" t="str">
        <f>IF(AX116="","",VLOOKUP(AX116,シフト記号表!$C$6:$L$47,10,FALSE))</f>
        <v/>
      </c>
      <c r="AY117" s="139" t="str">
        <f>IF(AY116="","",VLOOKUP(AY116,シフト記号表!$C$6:$L$47,10,FALSE))</f>
        <v/>
      </c>
      <c r="AZ117" s="140" t="str">
        <f>IF(AZ116="","",VLOOKUP(AZ116,シフト記号表!$C$6:$L$47,10,FALSE))</f>
        <v/>
      </c>
      <c r="BA117" s="140" t="str">
        <f>IF(BA116="","",VLOOKUP(BA116,シフト記号表!$C$6:$L$47,10,FALSE))</f>
        <v/>
      </c>
      <c r="BB117" s="185">
        <f>IF($BE$4="４週",SUM(W117:AX117),IF($BE$4="暦月",SUM(W117:BA117),""))</f>
        <v>0</v>
      </c>
      <c r="BC117" s="186"/>
      <c r="BD117" s="187">
        <f>IF($BE$4="４週",BB117/4,IF($BE$4="暦月",(BB117/($BE$9/7)),""))</f>
        <v>0</v>
      </c>
      <c r="BE117" s="186"/>
      <c r="BF117" s="182"/>
      <c r="BG117" s="183"/>
      <c r="BH117" s="183"/>
      <c r="BI117" s="183"/>
      <c r="BJ117" s="184"/>
    </row>
    <row r="118" spans="2:62" ht="20.25" customHeight="1" x14ac:dyDescent="0.4">
      <c r="B118" s="188">
        <f>B116+1</f>
        <v>52</v>
      </c>
      <c r="C118" s="190"/>
      <c r="D118" s="191"/>
      <c r="E118" s="129"/>
      <c r="F118" s="130"/>
      <c r="G118" s="129"/>
      <c r="H118" s="130"/>
      <c r="I118" s="194"/>
      <c r="J118" s="195"/>
      <c r="K118" s="198"/>
      <c r="L118" s="199"/>
      <c r="M118" s="199"/>
      <c r="N118" s="191"/>
      <c r="O118" s="172"/>
      <c r="P118" s="173"/>
      <c r="Q118" s="173"/>
      <c r="R118" s="173"/>
      <c r="S118" s="174"/>
      <c r="T118" s="159" t="s">
        <v>18</v>
      </c>
      <c r="U118" s="112"/>
      <c r="V118" s="113"/>
      <c r="W118" s="99"/>
      <c r="X118" s="100"/>
      <c r="Y118" s="100"/>
      <c r="Z118" s="100"/>
      <c r="AA118" s="100"/>
      <c r="AB118" s="100"/>
      <c r="AC118" s="101"/>
      <c r="AD118" s="99"/>
      <c r="AE118" s="100"/>
      <c r="AF118" s="100"/>
      <c r="AG118" s="100"/>
      <c r="AH118" s="100"/>
      <c r="AI118" s="100"/>
      <c r="AJ118" s="101"/>
      <c r="AK118" s="99"/>
      <c r="AL118" s="100"/>
      <c r="AM118" s="100"/>
      <c r="AN118" s="100"/>
      <c r="AO118" s="100"/>
      <c r="AP118" s="100"/>
      <c r="AQ118" s="101"/>
      <c r="AR118" s="99"/>
      <c r="AS118" s="100"/>
      <c r="AT118" s="100"/>
      <c r="AU118" s="100"/>
      <c r="AV118" s="100"/>
      <c r="AW118" s="100"/>
      <c r="AX118" s="101"/>
      <c r="AY118" s="99"/>
      <c r="AZ118" s="100"/>
      <c r="BA118" s="102"/>
      <c r="BB118" s="175"/>
      <c r="BC118" s="176"/>
      <c r="BD118" s="177"/>
      <c r="BE118" s="178"/>
      <c r="BF118" s="179"/>
      <c r="BG118" s="180"/>
      <c r="BH118" s="180"/>
      <c r="BI118" s="180"/>
      <c r="BJ118" s="181"/>
    </row>
    <row r="119" spans="2:62" ht="20.25" customHeight="1" x14ac:dyDescent="0.4">
      <c r="B119" s="189"/>
      <c r="C119" s="192"/>
      <c r="D119" s="193"/>
      <c r="E119" s="170"/>
      <c r="F119" s="171">
        <f>C118</f>
        <v>0</v>
      </c>
      <c r="G119" s="170"/>
      <c r="H119" s="171">
        <f>I118</f>
        <v>0</v>
      </c>
      <c r="I119" s="196"/>
      <c r="J119" s="197"/>
      <c r="K119" s="200"/>
      <c r="L119" s="201"/>
      <c r="M119" s="201"/>
      <c r="N119" s="193"/>
      <c r="O119" s="172"/>
      <c r="P119" s="173"/>
      <c r="Q119" s="173"/>
      <c r="R119" s="173"/>
      <c r="S119" s="174"/>
      <c r="T119" s="160" t="s">
        <v>125</v>
      </c>
      <c r="U119" s="114"/>
      <c r="V119" s="161"/>
      <c r="W119" s="139" t="str">
        <f>IF(W118="","",VLOOKUP(W118,シフト記号表!$C$6:$L$47,10,FALSE))</f>
        <v/>
      </c>
      <c r="X119" s="140" t="str">
        <f>IF(X118="","",VLOOKUP(X118,シフト記号表!$C$6:$L$47,10,FALSE))</f>
        <v/>
      </c>
      <c r="Y119" s="140" t="str">
        <f>IF(Y118="","",VLOOKUP(Y118,シフト記号表!$C$6:$L$47,10,FALSE))</f>
        <v/>
      </c>
      <c r="Z119" s="140" t="str">
        <f>IF(Z118="","",VLOOKUP(Z118,シフト記号表!$C$6:$L$47,10,FALSE))</f>
        <v/>
      </c>
      <c r="AA119" s="140" t="str">
        <f>IF(AA118="","",VLOOKUP(AA118,シフト記号表!$C$6:$L$47,10,FALSE))</f>
        <v/>
      </c>
      <c r="AB119" s="140" t="str">
        <f>IF(AB118="","",VLOOKUP(AB118,シフト記号表!$C$6:$L$47,10,FALSE))</f>
        <v/>
      </c>
      <c r="AC119" s="141" t="str">
        <f>IF(AC118="","",VLOOKUP(AC118,シフト記号表!$C$6:$L$47,10,FALSE))</f>
        <v/>
      </c>
      <c r="AD119" s="139" t="str">
        <f>IF(AD118="","",VLOOKUP(AD118,シフト記号表!$C$6:$L$47,10,FALSE))</f>
        <v/>
      </c>
      <c r="AE119" s="140" t="str">
        <f>IF(AE118="","",VLOOKUP(AE118,シフト記号表!$C$6:$L$47,10,FALSE))</f>
        <v/>
      </c>
      <c r="AF119" s="140" t="str">
        <f>IF(AF118="","",VLOOKUP(AF118,シフト記号表!$C$6:$L$47,10,FALSE))</f>
        <v/>
      </c>
      <c r="AG119" s="140" t="str">
        <f>IF(AG118="","",VLOOKUP(AG118,シフト記号表!$C$6:$L$47,10,FALSE))</f>
        <v/>
      </c>
      <c r="AH119" s="140" t="str">
        <f>IF(AH118="","",VLOOKUP(AH118,シフト記号表!$C$6:$L$47,10,FALSE))</f>
        <v/>
      </c>
      <c r="AI119" s="140" t="str">
        <f>IF(AI118="","",VLOOKUP(AI118,シフト記号表!$C$6:$L$47,10,FALSE))</f>
        <v/>
      </c>
      <c r="AJ119" s="141" t="str">
        <f>IF(AJ118="","",VLOOKUP(AJ118,シフト記号表!$C$6:$L$47,10,FALSE))</f>
        <v/>
      </c>
      <c r="AK119" s="139" t="str">
        <f>IF(AK118="","",VLOOKUP(AK118,シフト記号表!$C$6:$L$47,10,FALSE))</f>
        <v/>
      </c>
      <c r="AL119" s="140" t="str">
        <f>IF(AL118="","",VLOOKUP(AL118,シフト記号表!$C$6:$L$47,10,FALSE))</f>
        <v/>
      </c>
      <c r="AM119" s="140" t="str">
        <f>IF(AM118="","",VLOOKUP(AM118,シフト記号表!$C$6:$L$47,10,FALSE))</f>
        <v/>
      </c>
      <c r="AN119" s="140" t="str">
        <f>IF(AN118="","",VLOOKUP(AN118,シフト記号表!$C$6:$L$47,10,FALSE))</f>
        <v/>
      </c>
      <c r="AO119" s="140" t="str">
        <f>IF(AO118="","",VLOOKUP(AO118,シフト記号表!$C$6:$L$47,10,FALSE))</f>
        <v/>
      </c>
      <c r="AP119" s="140" t="str">
        <f>IF(AP118="","",VLOOKUP(AP118,シフト記号表!$C$6:$L$47,10,FALSE))</f>
        <v/>
      </c>
      <c r="AQ119" s="141" t="str">
        <f>IF(AQ118="","",VLOOKUP(AQ118,シフト記号表!$C$6:$L$47,10,FALSE))</f>
        <v/>
      </c>
      <c r="AR119" s="139" t="str">
        <f>IF(AR118="","",VLOOKUP(AR118,シフト記号表!$C$6:$L$47,10,FALSE))</f>
        <v/>
      </c>
      <c r="AS119" s="140" t="str">
        <f>IF(AS118="","",VLOOKUP(AS118,シフト記号表!$C$6:$L$47,10,FALSE))</f>
        <v/>
      </c>
      <c r="AT119" s="140" t="str">
        <f>IF(AT118="","",VLOOKUP(AT118,シフト記号表!$C$6:$L$47,10,FALSE))</f>
        <v/>
      </c>
      <c r="AU119" s="140" t="str">
        <f>IF(AU118="","",VLOOKUP(AU118,シフト記号表!$C$6:$L$47,10,FALSE))</f>
        <v/>
      </c>
      <c r="AV119" s="140" t="str">
        <f>IF(AV118="","",VLOOKUP(AV118,シフト記号表!$C$6:$L$47,10,FALSE))</f>
        <v/>
      </c>
      <c r="AW119" s="140" t="str">
        <f>IF(AW118="","",VLOOKUP(AW118,シフト記号表!$C$6:$L$47,10,FALSE))</f>
        <v/>
      </c>
      <c r="AX119" s="141" t="str">
        <f>IF(AX118="","",VLOOKUP(AX118,シフト記号表!$C$6:$L$47,10,FALSE))</f>
        <v/>
      </c>
      <c r="AY119" s="139" t="str">
        <f>IF(AY118="","",VLOOKUP(AY118,シフト記号表!$C$6:$L$47,10,FALSE))</f>
        <v/>
      </c>
      <c r="AZ119" s="140" t="str">
        <f>IF(AZ118="","",VLOOKUP(AZ118,シフト記号表!$C$6:$L$47,10,FALSE))</f>
        <v/>
      </c>
      <c r="BA119" s="140" t="str">
        <f>IF(BA118="","",VLOOKUP(BA118,シフト記号表!$C$6:$L$47,10,FALSE))</f>
        <v/>
      </c>
      <c r="BB119" s="185">
        <f>IF($BE$4="４週",SUM(W119:AX119),IF($BE$4="暦月",SUM(W119:BA119),""))</f>
        <v>0</v>
      </c>
      <c r="BC119" s="186"/>
      <c r="BD119" s="187">
        <f>IF($BE$4="４週",BB119/4,IF($BE$4="暦月",(BB119/($BE$9/7)),""))</f>
        <v>0</v>
      </c>
      <c r="BE119" s="186"/>
      <c r="BF119" s="182"/>
      <c r="BG119" s="183"/>
      <c r="BH119" s="183"/>
      <c r="BI119" s="183"/>
      <c r="BJ119" s="184"/>
    </row>
    <row r="120" spans="2:62" ht="20.25" customHeight="1" x14ac:dyDescent="0.4">
      <c r="B120" s="188">
        <f>B118+1</f>
        <v>53</v>
      </c>
      <c r="C120" s="190"/>
      <c r="D120" s="191"/>
      <c r="E120" s="129"/>
      <c r="F120" s="130"/>
      <c r="G120" s="129"/>
      <c r="H120" s="130"/>
      <c r="I120" s="194"/>
      <c r="J120" s="195"/>
      <c r="K120" s="198"/>
      <c r="L120" s="199"/>
      <c r="M120" s="199"/>
      <c r="N120" s="191"/>
      <c r="O120" s="172"/>
      <c r="P120" s="173"/>
      <c r="Q120" s="173"/>
      <c r="R120" s="173"/>
      <c r="S120" s="174"/>
      <c r="T120" s="159" t="s">
        <v>18</v>
      </c>
      <c r="U120" s="112"/>
      <c r="V120" s="113"/>
      <c r="W120" s="99"/>
      <c r="X120" s="100"/>
      <c r="Y120" s="100"/>
      <c r="Z120" s="100"/>
      <c r="AA120" s="100"/>
      <c r="AB120" s="100"/>
      <c r="AC120" s="101"/>
      <c r="AD120" s="99"/>
      <c r="AE120" s="100"/>
      <c r="AF120" s="100"/>
      <c r="AG120" s="100"/>
      <c r="AH120" s="100"/>
      <c r="AI120" s="100"/>
      <c r="AJ120" s="101"/>
      <c r="AK120" s="99"/>
      <c r="AL120" s="100"/>
      <c r="AM120" s="100"/>
      <c r="AN120" s="100"/>
      <c r="AO120" s="100"/>
      <c r="AP120" s="100"/>
      <c r="AQ120" s="101"/>
      <c r="AR120" s="99"/>
      <c r="AS120" s="100"/>
      <c r="AT120" s="100"/>
      <c r="AU120" s="100"/>
      <c r="AV120" s="100"/>
      <c r="AW120" s="100"/>
      <c r="AX120" s="101"/>
      <c r="AY120" s="99"/>
      <c r="AZ120" s="100"/>
      <c r="BA120" s="102"/>
      <c r="BB120" s="175"/>
      <c r="BC120" s="176"/>
      <c r="BD120" s="177"/>
      <c r="BE120" s="178"/>
      <c r="BF120" s="179"/>
      <c r="BG120" s="180"/>
      <c r="BH120" s="180"/>
      <c r="BI120" s="180"/>
      <c r="BJ120" s="181"/>
    </row>
    <row r="121" spans="2:62" ht="20.25" customHeight="1" x14ac:dyDescent="0.4">
      <c r="B121" s="189"/>
      <c r="C121" s="192"/>
      <c r="D121" s="193"/>
      <c r="E121" s="170"/>
      <c r="F121" s="171">
        <f>C120</f>
        <v>0</v>
      </c>
      <c r="G121" s="170"/>
      <c r="H121" s="171">
        <f>I120</f>
        <v>0</v>
      </c>
      <c r="I121" s="196"/>
      <c r="J121" s="197"/>
      <c r="K121" s="200"/>
      <c r="L121" s="201"/>
      <c r="M121" s="201"/>
      <c r="N121" s="193"/>
      <c r="O121" s="172"/>
      <c r="P121" s="173"/>
      <c r="Q121" s="173"/>
      <c r="R121" s="173"/>
      <c r="S121" s="174"/>
      <c r="T121" s="160" t="s">
        <v>125</v>
      </c>
      <c r="U121" s="114"/>
      <c r="V121" s="161"/>
      <c r="W121" s="139" t="str">
        <f>IF(W120="","",VLOOKUP(W120,シフト記号表!$C$6:$L$47,10,FALSE))</f>
        <v/>
      </c>
      <c r="X121" s="140" t="str">
        <f>IF(X120="","",VLOOKUP(X120,シフト記号表!$C$6:$L$47,10,FALSE))</f>
        <v/>
      </c>
      <c r="Y121" s="140" t="str">
        <f>IF(Y120="","",VLOOKUP(Y120,シフト記号表!$C$6:$L$47,10,FALSE))</f>
        <v/>
      </c>
      <c r="Z121" s="140" t="str">
        <f>IF(Z120="","",VLOOKUP(Z120,シフト記号表!$C$6:$L$47,10,FALSE))</f>
        <v/>
      </c>
      <c r="AA121" s="140" t="str">
        <f>IF(AA120="","",VLOOKUP(AA120,シフト記号表!$C$6:$L$47,10,FALSE))</f>
        <v/>
      </c>
      <c r="AB121" s="140" t="str">
        <f>IF(AB120="","",VLOOKUP(AB120,シフト記号表!$C$6:$L$47,10,FALSE))</f>
        <v/>
      </c>
      <c r="AC121" s="141" t="str">
        <f>IF(AC120="","",VLOOKUP(AC120,シフト記号表!$C$6:$L$47,10,FALSE))</f>
        <v/>
      </c>
      <c r="AD121" s="139" t="str">
        <f>IF(AD120="","",VLOOKUP(AD120,シフト記号表!$C$6:$L$47,10,FALSE))</f>
        <v/>
      </c>
      <c r="AE121" s="140" t="str">
        <f>IF(AE120="","",VLOOKUP(AE120,シフト記号表!$C$6:$L$47,10,FALSE))</f>
        <v/>
      </c>
      <c r="AF121" s="140" t="str">
        <f>IF(AF120="","",VLOOKUP(AF120,シフト記号表!$C$6:$L$47,10,FALSE))</f>
        <v/>
      </c>
      <c r="AG121" s="140" t="str">
        <f>IF(AG120="","",VLOOKUP(AG120,シフト記号表!$C$6:$L$47,10,FALSE))</f>
        <v/>
      </c>
      <c r="AH121" s="140" t="str">
        <f>IF(AH120="","",VLOOKUP(AH120,シフト記号表!$C$6:$L$47,10,FALSE))</f>
        <v/>
      </c>
      <c r="AI121" s="140" t="str">
        <f>IF(AI120="","",VLOOKUP(AI120,シフト記号表!$C$6:$L$47,10,FALSE))</f>
        <v/>
      </c>
      <c r="AJ121" s="141" t="str">
        <f>IF(AJ120="","",VLOOKUP(AJ120,シフト記号表!$C$6:$L$47,10,FALSE))</f>
        <v/>
      </c>
      <c r="AK121" s="139" t="str">
        <f>IF(AK120="","",VLOOKUP(AK120,シフト記号表!$C$6:$L$47,10,FALSE))</f>
        <v/>
      </c>
      <c r="AL121" s="140" t="str">
        <f>IF(AL120="","",VLOOKUP(AL120,シフト記号表!$C$6:$L$47,10,FALSE))</f>
        <v/>
      </c>
      <c r="AM121" s="140" t="str">
        <f>IF(AM120="","",VLOOKUP(AM120,シフト記号表!$C$6:$L$47,10,FALSE))</f>
        <v/>
      </c>
      <c r="AN121" s="140" t="str">
        <f>IF(AN120="","",VLOOKUP(AN120,シフト記号表!$C$6:$L$47,10,FALSE))</f>
        <v/>
      </c>
      <c r="AO121" s="140" t="str">
        <f>IF(AO120="","",VLOOKUP(AO120,シフト記号表!$C$6:$L$47,10,FALSE))</f>
        <v/>
      </c>
      <c r="AP121" s="140" t="str">
        <f>IF(AP120="","",VLOOKUP(AP120,シフト記号表!$C$6:$L$47,10,FALSE))</f>
        <v/>
      </c>
      <c r="AQ121" s="141" t="str">
        <f>IF(AQ120="","",VLOOKUP(AQ120,シフト記号表!$C$6:$L$47,10,FALSE))</f>
        <v/>
      </c>
      <c r="AR121" s="139" t="str">
        <f>IF(AR120="","",VLOOKUP(AR120,シフト記号表!$C$6:$L$47,10,FALSE))</f>
        <v/>
      </c>
      <c r="AS121" s="140" t="str">
        <f>IF(AS120="","",VLOOKUP(AS120,シフト記号表!$C$6:$L$47,10,FALSE))</f>
        <v/>
      </c>
      <c r="AT121" s="140" t="str">
        <f>IF(AT120="","",VLOOKUP(AT120,シフト記号表!$C$6:$L$47,10,FALSE))</f>
        <v/>
      </c>
      <c r="AU121" s="140" t="str">
        <f>IF(AU120="","",VLOOKUP(AU120,シフト記号表!$C$6:$L$47,10,FALSE))</f>
        <v/>
      </c>
      <c r="AV121" s="140" t="str">
        <f>IF(AV120="","",VLOOKUP(AV120,シフト記号表!$C$6:$L$47,10,FALSE))</f>
        <v/>
      </c>
      <c r="AW121" s="140" t="str">
        <f>IF(AW120="","",VLOOKUP(AW120,シフト記号表!$C$6:$L$47,10,FALSE))</f>
        <v/>
      </c>
      <c r="AX121" s="141" t="str">
        <f>IF(AX120="","",VLOOKUP(AX120,シフト記号表!$C$6:$L$47,10,FALSE))</f>
        <v/>
      </c>
      <c r="AY121" s="139" t="str">
        <f>IF(AY120="","",VLOOKUP(AY120,シフト記号表!$C$6:$L$47,10,FALSE))</f>
        <v/>
      </c>
      <c r="AZ121" s="140" t="str">
        <f>IF(AZ120="","",VLOOKUP(AZ120,シフト記号表!$C$6:$L$47,10,FALSE))</f>
        <v/>
      </c>
      <c r="BA121" s="140" t="str">
        <f>IF(BA120="","",VLOOKUP(BA120,シフト記号表!$C$6:$L$47,10,FALSE))</f>
        <v/>
      </c>
      <c r="BB121" s="185">
        <f>IF($BE$4="４週",SUM(W121:AX121),IF($BE$4="暦月",SUM(W121:BA121),""))</f>
        <v>0</v>
      </c>
      <c r="BC121" s="186"/>
      <c r="BD121" s="187">
        <f>IF($BE$4="４週",BB121/4,IF($BE$4="暦月",(BB121/($BE$9/7)),""))</f>
        <v>0</v>
      </c>
      <c r="BE121" s="186"/>
      <c r="BF121" s="182"/>
      <c r="BG121" s="183"/>
      <c r="BH121" s="183"/>
      <c r="BI121" s="183"/>
      <c r="BJ121" s="184"/>
    </row>
    <row r="122" spans="2:62" ht="20.25" customHeight="1" x14ac:dyDescent="0.4">
      <c r="B122" s="188">
        <f>B120+1</f>
        <v>54</v>
      </c>
      <c r="C122" s="190"/>
      <c r="D122" s="191"/>
      <c r="E122" s="129"/>
      <c r="F122" s="130"/>
      <c r="G122" s="129"/>
      <c r="H122" s="130"/>
      <c r="I122" s="194"/>
      <c r="J122" s="195"/>
      <c r="K122" s="198"/>
      <c r="L122" s="199"/>
      <c r="M122" s="199"/>
      <c r="N122" s="191"/>
      <c r="O122" s="172"/>
      <c r="P122" s="173"/>
      <c r="Q122" s="173"/>
      <c r="R122" s="173"/>
      <c r="S122" s="174"/>
      <c r="T122" s="159" t="s">
        <v>18</v>
      </c>
      <c r="U122" s="112"/>
      <c r="V122" s="113"/>
      <c r="W122" s="99"/>
      <c r="X122" s="100"/>
      <c r="Y122" s="100"/>
      <c r="Z122" s="100"/>
      <c r="AA122" s="100"/>
      <c r="AB122" s="100"/>
      <c r="AC122" s="101"/>
      <c r="AD122" s="99"/>
      <c r="AE122" s="100"/>
      <c r="AF122" s="100"/>
      <c r="AG122" s="100"/>
      <c r="AH122" s="100"/>
      <c r="AI122" s="100"/>
      <c r="AJ122" s="101"/>
      <c r="AK122" s="99"/>
      <c r="AL122" s="100"/>
      <c r="AM122" s="100"/>
      <c r="AN122" s="100"/>
      <c r="AO122" s="100"/>
      <c r="AP122" s="100"/>
      <c r="AQ122" s="101"/>
      <c r="AR122" s="99"/>
      <c r="AS122" s="100"/>
      <c r="AT122" s="100"/>
      <c r="AU122" s="100"/>
      <c r="AV122" s="100"/>
      <c r="AW122" s="100"/>
      <c r="AX122" s="101"/>
      <c r="AY122" s="99"/>
      <c r="AZ122" s="100"/>
      <c r="BA122" s="102"/>
      <c r="BB122" s="175"/>
      <c r="BC122" s="176"/>
      <c r="BD122" s="177"/>
      <c r="BE122" s="178"/>
      <c r="BF122" s="179"/>
      <c r="BG122" s="180"/>
      <c r="BH122" s="180"/>
      <c r="BI122" s="180"/>
      <c r="BJ122" s="181"/>
    </row>
    <row r="123" spans="2:62" ht="20.25" customHeight="1" x14ac:dyDescent="0.4">
      <c r="B123" s="189"/>
      <c r="C123" s="192"/>
      <c r="D123" s="193"/>
      <c r="E123" s="170"/>
      <c r="F123" s="171">
        <f>C122</f>
        <v>0</v>
      </c>
      <c r="G123" s="170"/>
      <c r="H123" s="171">
        <f>I122</f>
        <v>0</v>
      </c>
      <c r="I123" s="196"/>
      <c r="J123" s="197"/>
      <c r="K123" s="200"/>
      <c r="L123" s="201"/>
      <c r="M123" s="201"/>
      <c r="N123" s="193"/>
      <c r="O123" s="172"/>
      <c r="P123" s="173"/>
      <c r="Q123" s="173"/>
      <c r="R123" s="173"/>
      <c r="S123" s="174"/>
      <c r="T123" s="160" t="s">
        <v>125</v>
      </c>
      <c r="U123" s="114"/>
      <c r="V123" s="161"/>
      <c r="W123" s="139" t="str">
        <f>IF(W122="","",VLOOKUP(W122,シフト記号表!$C$6:$L$47,10,FALSE))</f>
        <v/>
      </c>
      <c r="X123" s="140" t="str">
        <f>IF(X122="","",VLOOKUP(X122,シフト記号表!$C$6:$L$47,10,FALSE))</f>
        <v/>
      </c>
      <c r="Y123" s="140" t="str">
        <f>IF(Y122="","",VLOOKUP(Y122,シフト記号表!$C$6:$L$47,10,FALSE))</f>
        <v/>
      </c>
      <c r="Z123" s="140" t="str">
        <f>IF(Z122="","",VLOOKUP(Z122,シフト記号表!$C$6:$L$47,10,FALSE))</f>
        <v/>
      </c>
      <c r="AA123" s="140" t="str">
        <f>IF(AA122="","",VLOOKUP(AA122,シフト記号表!$C$6:$L$47,10,FALSE))</f>
        <v/>
      </c>
      <c r="AB123" s="140" t="str">
        <f>IF(AB122="","",VLOOKUP(AB122,シフト記号表!$C$6:$L$47,10,FALSE))</f>
        <v/>
      </c>
      <c r="AC123" s="141" t="str">
        <f>IF(AC122="","",VLOOKUP(AC122,シフト記号表!$C$6:$L$47,10,FALSE))</f>
        <v/>
      </c>
      <c r="AD123" s="139" t="str">
        <f>IF(AD122="","",VLOOKUP(AD122,シフト記号表!$C$6:$L$47,10,FALSE))</f>
        <v/>
      </c>
      <c r="AE123" s="140" t="str">
        <f>IF(AE122="","",VLOOKUP(AE122,シフト記号表!$C$6:$L$47,10,FALSE))</f>
        <v/>
      </c>
      <c r="AF123" s="140" t="str">
        <f>IF(AF122="","",VLOOKUP(AF122,シフト記号表!$C$6:$L$47,10,FALSE))</f>
        <v/>
      </c>
      <c r="AG123" s="140" t="str">
        <f>IF(AG122="","",VLOOKUP(AG122,シフト記号表!$C$6:$L$47,10,FALSE))</f>
        <v/>
      </c>
      <c r="AH123" s="140" t="str">
        <f>IF(AH122="","",VLOOKUP(AH122,シフト記号表!$C$6:$L$47,10,FALSE))</f>
        <v/>
      </c>
      <c r="AI123" s="140" t="str">
        <f>IF(AI122="","",VLOOKUP(AI122,シフト記号表!$C$6:$L$47,10,FALSE))</f>
        <v/>
      </c>
      <c r="AJ123" s="141" t="str">
        <f>IF(AJ122="","",VLOOKUP(AJ122,シフト記号表!$C$6:$L$47,10,FALSE))</f>
        <v/>
      </c>
      <c r="AK123" s="139" t="str">
        <f>IF(AK122="","",VLOOKUP(AK122,シフト記号表!$C$6:$L$47,10,FALSE))</f>
        <v/>
      </c>
      <c r="AL123" s="140" t="str">
        <f>IF(AL122="","",VLOOKUP(AL122,シフト記号表!$C$6:$L$47,10,FALSE))</f>
        <v/>
      </c>
      <c r="AM123" s="140" t="str">
        <f>IF(AM122="","",VLOOKUP(AM122,シフト記号表!$C$6:$L$47,10,FALSE))</f>
        <v/>
      </c>
      <c r="AN123" s="140" t="str">
        <f>IF(AN122="","",VLOOKUP(AN122,シフト記号表!$C$6:$L$47,10,FALSE))</f>
        <v/>
      </c>
      <c r="AO123" s="140" t="str">
        <f>IF(AO122="","",VLOOKUP(AO122,シフト記号表!$C$6:$L$47,10,FALSE))</f>
        <v/>
      </c>
      <c r="AP123" s="140" t="str">
        <f>IF(AP122="","",VLOOKUP(AP122,シフト記号表!$C$6:$L$47,10,FALSE))</f>
        <v/>
      </c>
      <c r="AQ123" s="141" t="str">
        <f>IF(AQ122="","",VLOOKUP(AQ122,シフト記号表!$C$6:$L$47,10,FALSE))</f>
        <v/>
      </c>
      <c r="AR123" s="139" t="str">
        <f>IF(AR122="","",VLOOKUP(AR122,シフト記号表!$C$6:$L$47,10,FALSE))</f>
        <v/>
      </c>
      <c r="AS123" s="140" t="str">
        <f>IF(AS122="","",VLOOKUP(AS122,シフト記号表!$C$6:$L$47,10,FALSE))</f>
        <v/>
      </c>
      <c r="AT123" s="140" t="str">
        <f>IF(AT122="","",VLOOKUP(AT122,シフト記号表!$C$6:$L$47,10,FALSE))</f>
        <v/>
      </c>
      <c r="AU123" s="140" t="str">
        <f>IF(AU122="","",VLOOKUP(AU122,シフト記号表!$C$6:$L$47,10,FALSE))</f>
        <v/>
      </c>
      <c r="AV123" s="140" t="str">
        <f>IF(AV122="","",VLOOKUP(AV122,シフト記号表!$C$6:$L$47,10,FALSE))</f>
        <v/>
      </c>
      <c r="AW123" s="140" t="str">
        <f>IF(AW122="","",VLOOKUP(AW122,シフト記号表!$C$6:$L$47,10,FALSE))</f>
        <v/>
      </c>
      <c r="AX123" s="141" t="str">
        <f>IF(AX122="","",VLOOKUP(AX122,シフト記号表!$C$6:$L$47,10,FALSE))</f>
        <v/>
      </c>
      <c r="AY123" s="139" t="str">
        <f>IF(AY122="","",VLOOKUP(AY122,シフト記号表!$C$6:$L$47,10,FALSE))</f>
        <v/>
      </c>
      <c r="AZ123" s="140" t="str">
        <f>IF(AZ122="","",VLOOKUP(AZ122,シフト記号表!$C$6:$L$47,10,FALSE))</f>
        <v/>
      </c>
      <c r="BA123" s="140" t="str">
        <f>IF(BA122="","",VLOOKUP(BA122,シフト記号表!$C$6:$L$47,10,FALSE))</f>
        <v/>
      </c>
      <c r="BB123" s="185">
        <f>IF($BE$4="４週",SUM(W123:AX123),IF($BE$4="暦月",SUM(W123:BA123),""))</f>
        <v>0</v>
      </c>
      <c r="BC123" s="186"/>
      <c r="BD123" s="187">
        <f>IF($BE$4="４週",BB123/4,IF($BE$4="暦月",(BB123/($BE$9/7)),""))</f>
        <v>0</v>
      </c>
      <c r="BE123" s="186"/>
      <c r="BF123" s="182"/>
      <c r="BG123" s="183"/>
      <c r="BH123" s="183"/>
      <c r="BI123" s="183"/>
      <c r="BJ123" s="184"/>
    </row>
    <row r="124" spans="2:62" ht="20.25" customHeight="1" x14ac:dyDescent="0.4">
      <c r="B124" s="188">
        <f>B122+1</f>
        <v>55</v>
      </c>
      <c r="C124" s="190"/>
      <c r="D124" s="191"/>
      <c r="E124" s="129"/>
      <c r="F124" s="130"/>
      <c r="G124" s="129"/>
      <c r="H124" s="130"/>
      <c r="I124" s="194"/>
      <c r="J124" s="195"/>
      <c r="K124" s="198"/>
      <c r="L124" s="199"/>
      <c r="M124" s="199"/>
      <c r="N124" s="191"/>
      <c r="O124" s="172"/>
      <c r="P124" s="173"/>
      <c r="Q124" s="173"/>
      <c r="R124" s="173"/>
      <c r="S124" s="174"/>
      <c r="T124" s="159" t="s">
        <v>18</v>
      </c>
      <c r="U124" s="112"/>
      <c r="V124" s="113"/>
      <c r="W124" s="99"/>
      <c r="X124" s="100"/>
      <c r="Y124" s="100"/>
      <c r="Z124" s="100"/>
      <c r="AA124" s="100"/>
      <c r="AB124" s="100"/>
      <c r="AC124" s="101"/>
      <c r="AD124" s="99"/>
      <c r="AE124" s="100"/>
      <c r="AF124" s="100"/>
      <c r="AG124" s="100"/>
      <c r="AH124" s="100"/>
      <c r="AI124" s="100"/>
      <c r="AJ124" s="101"/>
      <c r="AK124" s="99"/>
      <c r="AL124" s="100"/>
      <c r="AM124" s="100"/>
      <c r="AN124" s="100"/>
      <c r="AO124" s="100"/>
      <c r="AP124" s="100"/>
      <c r="AQ124" s="101"/>
      <c r="AR124" s="99"/>
      <c r="AS124" s="100"/>
      <c r="AT124" s="100"/>
      <c r="AU124" s="100"/>
      <c r="AV124" s="100"/>
      <c r="AW124" s="100"/>
      <c r="AX124" s="101"/>
      <c r="AY124" s="99"/>
      <c r="AZ124" s="100"/>
      <c r="BA124" s="102"/>
      <c r="BB124" s="175"/>
      <c r="BC124" s="176"/>
      <c r="BD124" s="177"/>
      <c r="BE124" s="178"/>
      <c r="BF124" s="179"/>
      <c r="BG124" s="180"/>
      <c r="BH124" s="180"/>
      <c r="BI124" s="180"/>
      <c r="BJ124" s="181"/>
    </row>
    <row r="125" spans="2:62" ht="20.25" customHeight="1" x14ac:dyDescent="0.4">
      <c r="B125" s="189"/>
      <c r="C125" s="192"/>
      <c r="D125" s="193"/>
      <c r="E125" s="170"/>
      <c r="F125" s="171">
        <f>C124</f>
        <v>0</v>
      </c>
      <c r="G125" s="170"/>
      <c r="H125" s="171">
        <f>I124</f>
        <v>0</v>
      </c>
      <c r="I125" s="196"/>
      <c r="J125" s="197"/>
      <c r="K125" s="200"/>
      <c r="L125" s="201"/>
      <c r="M125" s="201"/>
      <c r="N125" s="193"/>
      <c r="O125" s="172"/>
      <c r="P125" s="173"/>
      <c r="Q125" s="173"/>
      <c r="R125" s="173"/>
      <c r="S125" s="174"/>
      <c r="T125" s="160" t="s">
        <v>125</v>
      </c>
      <c r="U125" s="114"/>
      <c r="V125" s="161"/>
      <c r="W125" s="139" t="str">
        <f>IF(W124="","",VLOOKUP(W124,シフト記号表!$C$6:$L$47,10,FALSE))</f>
        <v/>
      </c>
      <c r="X125" s="140" t="str">
        <f>IF(X124="","",VLOOKUP(X124,シフト記号表!$C$6:$L$47,10,FALSE))</f>
        <v/>
      </c>
      <c r="Y125" s="140" t="str">
        <f>IF(Y124="","",VLOOKUP(Y124,シフト記号表!$C$6:$L$47,10,FALSE))</f>
        <v/>
      </c>
      <c r="Z125" s="140" t="str">
        <f>IF(Z124="","",VLOOKUP(Z124,シフト記号表!$C$6:$L$47,10,FALSE))</f>
        <v/>
      </c>
      <c r="AA125" s="140" t="str">
        <f>IF(AA124="","",VLOOKUP(AA124,シフト記号表!$C$6:$L$47,10,FALSE))</f>
        <v/>
      </c>
      <c r="AB125" s="140" t="str">
        <f>IF(AB124="","",VLOOKUP(AB124,シフト記号表!$C$6:$L$47,10,FALSE))</f>
        <v/>
      </c>
      <c r="AC125" s="141" t="str">
        <f>IF(AC124="","",VLOOKUP(AC124,シフト記号表!$C$6:$L$47,10,FALSE))</f>
        <v/>
      </c>
      <c r="AD125" s="139" t="str">
        <f>IF(AD124="","",VLOOKUP(AD124,シフト記号表!$C$6:$L$47,10,FALSE))</f>
        <v/>
      </c>
      <c r="AE125" s="140" t="str">
        <f>IF(AE124="","",VLOOKUP(AE124,シフト記号表!$C$6:$L$47,10,FALSE))</f>
        <v/>
      </c>
      <c r="AF125" s="140" t="str">
        <f>IF(AF124="","",VLOOKUP(AF124,シフト記号表!$C$6:$L$47,10,FALSE))</f>
        <v/>
      </c>
      <c r="AG125" s="140" t="str">
        <f>IF(AG124="","",VLOOKUP(AG124,シフト記号表!$C$6:$L$47,10,FALSE))</f>
        <v/>
      </c>
      <c r="AH125" s="140" t="str">
        <f>IF(AH124="","",VLOOKUP(AH124,シフト記号表!$C$6:$L$47,10,FALSE))</f>
        <v/>
      </c>
      <c r="AI125" s="140" t="str">
        <f>IF(AI124="","",VLOOKUP(AI124,シフト記号表!$C$6:$L$47,10,FALSE))</f>
        <v/>
      </c>
      <c r="AJ125" s="141" t="str">
        <f>IF(AJ124="","",VLOOKUP(AJ124,シフト記号表!$C$6:$L$47,10,FALSE))</f>
        <v/>
      </c>
      <c r="AK125" s="139" t="str">
        <f>IF(AK124="","",VLOOKUP(AK124,シフト記号表!$C$6:$L$47,10,FALSE))</f>
        <v/>
      </c>
      <c r="AL125" s="140" t="str">
        <f>IF(AL124="","",VLOOKUP(AL124,シフト記号表!$C$6:$L$47,10,FALSE))</f>
        <v/>
      </c>
      <c r="AM125" s="140" t="str">
        <f>IF(AM124="","",VLOOKUP(AM124,シフト記号表!$C$6:$L$47,10,FALSE))</f>
        <v/>
      </c>
      <c r="AN125" s="140" t="str">
        <f>IF(AN124="","",VLOOKUP(AN124,シフト記号表!$C$6:$L$47,10,FALSE))</f>
        <v/>
      </c>
      <c r="AO125" s="140" t="str">
        <f>IF(AO124="","",VLOOKUP(AO124,シフト記号表!$C$6:$L$47,10,FALSE))</f>
        <v/>
      </c>
      <c r="AP125" s="140" t="str">
        <f>IF(AP124="","",VLOOKUP(AP124,シフト記号表!$C$6:$L$47,10,FALSE))</f>
        <v/>
      </c>
      <c r="AQ125" s="141" t="str">
        <f>IF(AQ124="","",VLOOKUP(AQ124,シフト記号表!$C$6:$L$47,10,FALSE))</f>
        <v/>
      </c>
      <c r="AR125" s="139" t="str">
        <f>IF(AR124="","",VLOOKUP(AR124,シフト記号表!$C$6:$L$47,10,FALSE))</f>
        <v/>
      </c>
      <c r="AS125" s="140" t="str">
        <f>IF(AS124="","",VLOOKUP(AS124,シフト記号表!$C$6:$L$47,10,FALSE))</f>
        <v/>
      </c>
      <c r="AT125" s="140" t="str">
        <f>IF(AT124="","",VLOOKUP(AT124,シフト記号表!$C$6:$L$47,10,FALSE))</f>
        <v/>
      </c>
      <c r="AU125" s="140" t="str">
        <f>IF(AU124="","",VLOOKUP(AU124,シフト記号表!$C$6:$L$47,10,FALSE))</f>
        <v/>
      </c>
      <c r="AV125" s="140" t="str">
        <f>IF(AV124="","",VLOOKUP(AV124,シフト記号表!$C$6:$L$47,10,FALSE))</f>
        <v/>
      </c>
      <c r="AW125" s="140" t="str">
        <f>IF(AW124="","",VLOOKUP(AW124,シフト記号表!$C$6:$L$47,10,FALSE))</f>
        <v/>
      </c>
      <c r="AX125" s="141" t="str">
        <f>IF(AX124="","",VLOOKUP(AX124,シフト記号表!$C$6:$L$47,10,FALSE))</f>
        <v/>
      </c>
      <c r="AY125" s="139" t="str">
        <f>IF(AY124="","",VLOOKUP(AY124,シフト記号表!$C$6:$L$47,10,FALSE))</f>
        <v/>
      </c>
      <c r="AZ125" s="140" t="str">
        <f>IF(AZ124="","",VLOOKUP(AZ124,シフト記号表!$C$6:$L$47,10,FALSE))</f>
        <v/>
      </c>
      <c r="BA125" s="140" t="str">
        <f>IF(BA124="","",VLOOKUP(BA124,シフト記号表!$C$6:$L$47,10,FALSE))</f>
        <v/>
      </c>
      <c r="BB125" s="185">
        <f>IF($BE$4="４週",SUM(W125:AX125),IF($BE$4="暦月",SUM(W125:BA125),""))</f>
        <v>0</v>
      </c>
      <c r="BC125" s="186"/>
      <c r="BD125" s="187">
        <f>IF($BE$4="４週",BB125/4,IF($BE$4="暦月",(BB125/($BE$9/7)),""))</f>
        <v>0</v>
      </c>
      <c r="BE125" s="186"/>
      <c r="BF125" s="182"/>
      <c r="BG125" s="183"/>
      <c r="BH125" s="183"/>
      <c r="BI125" s="183"/>
      <c r="BJ125" s="184"/>
    </row>
    <row r="126" spans="2:62" ht="20.25" customHeight="1" x14ac:dyDescent="0.4">
      <c r="B126" s="188">
        <f>B124+1</f>
        <v>56</v>
      </c>
      <c r="C126" s="190"/>
      <c r="D126" s="191"/>
      <c r="E126" s="129"/>
      <c r="F126" s="130"/>
      <c r="G126" s="129"/>
      <c r="H126" s="130"/>
      <c r="I126" s="194"/>
      <c r="J126" s="195"/>
      <c r="K126" s="198"/>
      <c r="L126" s="199"/>
      <c r="M126" s="199"/>
      <c r="N126" s="191"/>
      <c r="O126" s="172"/>
      <c r="P126" s="173"/>
      <c r="Q126" s="173"/>
      <c r="R126" s="173"/>
      <c r="S126" s="174"/>
      <c r="T126" s="159" t="s">
        <v>18</v>
      </c>
      <c r="U126" s="112"/>
      <c r="V126" s="113"/>
      <c r="W126" s="99"/>
      <c r="X126" s="100"/>
      <c r="Y126" s="100"/>
      <c r="Z126" s="100"/>
      <c r="AA126" s="100"/>
      <c r="AB126" s="100"/>
      <c r="AC126" s="101"/>
      <c r="AD126" s="99"/>
      <c r="AE126" s="100"/>
      <c r="AF126" s="100"/>
      <c r="AG126" s="100"/>
      <c r="AH126" s="100"/>
      <c r="AI126" s="100"/>
      <c r="AJ126" s="101"/>
      <c r="AK126" s="99"/>
      <c r="AL126" s="100"/>
      <c r="AM126" s="100"/>
      <c r="AN126" s="100"/>
      <c r="AO126" s="100"/>
      <c r="AP126" s="100"/>
      <c r="AQ126" s="101"/>
      <c r="AR126" s="99"/>
      <c r="AS126" s="100"/>
      <c r="AT126" s="100"/>
      <c r="AU126" s="100"/>
      <c r="AV126" s="100"/>
      <c r="AW126" s="100"/>
      <c r="AX126" s="101"/>
      <c r="AY126" s="99"/>
      <c r="AZ126" s="100"/>
      <c r="BA126" s="102"/>
      <c r="BB126" s="175"/>
      <c r="BC126" s="176"/>
      <c r="BD126" s="177"/>
      <c r="BE126" s="178"/>
      <c r="BF126" s="179"/>
      <c r="BG126" s="180"/>
      <c r="BH126" s="180"/>
      <c r="BI126" s="180"/>
      <c r="BJ126" s="181"/>
    </row>
    <row r="127" spans="2:62" ht="20.25" customHeight="1" x14ac:dyDescent="0.4">
      <c r="B127" s="189"/>
      <c r="C127" s="192"/>
      <c r="D127" s="193"/>
      <c r="E127" s="170"/>
      <c r="F127" s="171">
        <f>C126</f>
        <v>0</v>
      </c>
      <c r="G127" s="170"/>
      <c r="H127" s="171">
        <f>I126</f>
        <v>0</v>
      </c>
      <c r="I127" s="196"/>
      <c r="J127" s="197"/>
      <c r="K127" s="200"/>
      <c r="L127" s="201"/>
      <c r="M127" s="201"/>
      <c r="N127" s="193"/>
      <c r="O127" s="172"/>
      <c r="P127" s="173"/>
      <c r="Q127" s="173"/>
      <c r="R127" s="173"/>
      <c r="S127" s="174"/>
      <c r="T127" s="160" t="s">
        <v>125</v>
      </c>
      <c r="U127" s="114"/>
      <c r="V127" s="161"/>
      <c r="W127" s="139" t="str">
        <f>IF(W126="","",VLOOKUP(W126,シフト記号表!$C$6:$L$47,10,FALSE))</f>
        <v/>
      </c>
      <c r="X127" s="140" t="str">
        <f>IF(X126="","",VLOOKUP(X126,シフト記号表!$C$6:$L$47,10,FALSE))</f>
        <v/>
      </c>
      <c r="Y127" s="140" t="str">
        <f>IF(Y126="","",VLOOKUP(Y126,シフト記号表!$C$6:$L$47,10,FALSE))</f>
        <v/>
      </c>
      <c r="Z127" s="140" t="str">
        <f>IF(Z126="","",VLOOKUP(Z126,シフト記号表!$C$6:$L$47,10,FALSE))</f>
        <v/>
      </c>
      <c r="AA127" s="140" t="str">
        <f>IF(AA126="","",VLOOKUP(AA126,シフト記号表!$C$6:$L$47,10,FALSE))</f>
        <v/>
      </c>
      <c r="AB127" s="140" t="str">
        <f>IF(AB126="","",VLOOKUP(AB126,シフト記号表!$C$6:$L$47,10,FALSE))</f>
        <v/>
      </c>
      <c r="AC127" s="141" t="str">
        <f>IF(AC126="","",VLOOKUP(AC126,シフト記号表!$C$6:$L$47,10,FALSE))</f>
        <v/>
      </c>
      <c r="AD127" s="139" t="str">
        <f>IF(AD126="","",VLOOKUP(AD126,シフト記号表!$C$6:$L$47,10,FALSE))</f>
        <v/>
      </c>
      <c r="AE127" s="140" t="str">
        <f>IF(AE126="","",VLOOKUP(AE126,シフト記号表!$C$6:$L$47,10,FALSE))</f>
        <v/>
      </c>
      <c r="AF127" s="140" t="str">
        <f>IF(AF126="","",VLOOKUP(AF126,シフト記号表!$C$6:$L$47,10,FALSE))</f>
        <v/>
      </c>
      <c r="AG127" s="140" t="str">
        <f>IF(AG126="","",VLOOKUP(AG126,シフト記号表!$C$6:$L$47,10,FALSE))</f>
        <v/>
      </c>
      <c r="AH127" s="140" t="str">
        <f>IF(AH126="","",VLOOKUP(AH126,シフト記号表!$C$6:$L$47,10,FALSE))</f>
        <v/>
      </c>
      <c r="AI127" s="140" t="str">
        <f>IF(AI126="","",VLOOKUP(AI126,シフト記号表!$C$6:$L$47,10,FALSE))</f>
        <v/>
      </c>
      <c r="AJ127" s="141" t="str">
        <f>IF(AJ126="","",VLOOKUP(AJ126,シフト記号表!$C$6:$L$47,10,FALSE))</f>
        <v/>
      </c>
      <c r="AK127" s="139" t="str">
        <f>IF(AK126="","",VLOOKUP(AK126,シフト記号表!$C$6:$L$47,10,FALSE))</f>
        <v/>
      </c>
      <c r="AL127" s="140" t="str">
        <f>IF(AL126="","",VLOOKUP(AL126,シフト記号表!$C$6:$L$47,10,FALSE))</f>
        <v/>
      </c>
      <c r="AM127" s="140" t="str">
        <f>IF(AM126="","",VLOOKUP(AM126,シフト記号表!$C$6:$L$47,10,FALSE))</f>
        <v/>
      </c>
      <c r="AN127" s="140" t="str">
        <f>IF(AN126="","",VLOOKUP(AN126,シフト記号表!$C$6:$L$47,10,FALSE))</f>
        <v/>
      </c>
      <c r="AO127" s="140" t="str">
        <f>IF(AO126="","",VLOOKUP(AO126,シフト記号表!$C$6:$L$47,10,FALSE))</f>
        <v/>
      </c>
      <c r="AP127" s="140" t="str">
        <f>IF(AP126="","",VLOOKUP(AP126,シフト記号表!$C$6:$L$47,10,FALSE))</f>
        <v/>
      </c>
      <c r="AQ127" s="141" t="str">
        <f>IF(AQ126="","",VLOOKUP(AQ126,シフト記号表!$C$6:$L$47,10,FALSE))</f>
        <v/>
      </c>
      <c r="AR127" s="139" t="str">
        <f>IF(AR126="","",VLOOKUP(AR126,シフト記号表!$C$6:$L$47,10,FALSE))</f>
        <v/>
      </c>
      <c r="AS127" s="140" t="str">
        <f>IF(AS126="","",VLOOKUP(AS126,シフト記号表!$C$6:$L$47,10,FALSE))</f>
        <v/>
      </c>
      <c r="AT127" s="140" t="str">
        <f>IF(AT126="","",VLOOKUP(AT126,シフト記号表!$C$6:$L$47,10,FALSE))</f>
        <v/>
      </c>
      <c r="AU127" s="140" t="str">
        <f>IF(AU126="","",VLOOKUP(AU126,シフト記号表!$C$6:$L$47,10,FALSE))</f>
        <v/>
      </c>
      <c r="AV127" s="140" t="str">
        <f>IF(AV126="","",VLOOKUP(AV126,シフト記号表!$C$6:$L$47,10,FALSE))</f>
        <v/>
      </c>
      <c r="AW127" s="140" t="str">
        <f>IF(AW126="","",VLOOKUP(AW126,シフト記号表!$C$6:$L$47,10,FALSE))</f>
        <v/>
      </c>
      <c r="AX127" s="141" t="str">
        <f>IF(AX126="","",VLOOKUP(AX126,シフト記号表!$C$6:$L$47,10,FALSE))</f>
        <v/>
      </c>
      <c r="AY127" s="139" t="str">
        <f>IF(AY126="","",VLOOKUP(AY126,シフト記号表!$C$6:$L$47,10,FALSE))</f>
        <v/>
      </c>
      <c r="AZ127" s="140" t="str">
        <f>IF(AZ126="","",VLOOKUP(AZ126,シフト記号表!$C$6:$L$47,10,FALSE))</f>
        <v/>
      </c>
      <c r="BA127" s="140" t="str">
        <f>IF(BA126="","",VLOOKUP(BA126,シフト記号表!$C$6:$L$47,10,FALSE))</f>
        <v/>
      </c>
      <c r="BB127" s="185">
        <f>IF($BE$4="４週",SUM(W127:AX127),IF($BE$4="暦月",SUM(W127:BA127),""))</f>
        <v>0</v>
      </c>
      <c r="BC127" s="186"/>
      <c r="BD127" s="187">
        <f>IF($BE$4="４週",BB127/4,IF($BE$4="暦月",(BB127/($BE$9/7)),""))</f>
        <v>0</v>
      </c>
      <c r="BE127" s="186"/>
      <c r="BF127" s="182"/>
      <c r="BG127" s="183"/>
      <c r="BH127" s="183"/>
      <c r="BI127" s="183"/>
      <c r="BJ127" s="184"/>
    </row>
    <row r="128" spans="2:62" ht="20.25" customHeight="1" x14ac:dyDescent="0.4">
      <c r="B128" s="188">
        <f>B126+1</f>
        <v>57</v>
      </c>
      <c r="C128" s="190"/>
      <c r="D128" s="191"/>
      <c r="E128" s="129"/>
      <c r="F128" s="130"/>
      <c r="G128" s="129"/>
      <c r="H128" s="130"/>
      <c r="I128" s="194"/>
      <c r="J128" s="195"/>
      <c r="K128" s="198"/>
      <c r="L128" s="199"/>
      <c r="M128" s="199"/>
      <c r="N128" s="191"/>
      <c r="O128" s="172"/>
      <c r="P128" s="173"/>
      <c r="Q128" s="173"/>
      <c r="R128" s="173"/>
      <c r="S128" s="174"/>
      <c r="T128" s="159" t="s">
        <v>18</v>
      </c>
      <c r="U128" s="112"/>
      <c r="V128" s="113"/>
      <c r="W128" s="99"/>
      <c r="X128" s="100"/>
      <c r="Y128" s="100"/>
      <c r="Z128" s="100"/>
      <c r="AA128" s="100"/>
      <c r="AB128" s="100"/>
      <c r="AC128" s="101"/>
      <c r="AD128" s="99"/>
      <c r="AE128" s="100"/>
      <c r="AF128" s="100"/>
      <c r="AG128" s="100"/>
      <c r="AH128" s="100"/>
      <c r="AI128" s="100"/>
      <c r="AJ128" s="101"/>
      <c r="AK128" s="99"/>
      <c r="AL128" s="100"/>
      <c r="AM128" s="100"/>
      <c r="AN128" s="100"/>
      <c r="AO128" s="100"/>
      <c r="AP128" s="100"/>
      <c r="AQ128" s="101"/>
      <c r="AR128" s="99"/>
      <c r="AS128" s="100"/>
      <c r="AT128" s="100"/>
      <c r="AU128" s="100"/>
      <c r="AV128" s="100"/>
      <c r="AW128" s="100"/>
      <c r="AX128" s="101"/>
      <c r="AY128" s="99"/>
      <c r="AZ128" s="100"/>
      <c r="BA128" s="102"/>
      <c r="BB128" s="175"/>
      <c r="BC128" s="176"/>
      <c r="BD128" s="177"/>
      <c r="BE128" s="178"/>
      <c r="BF128" s="179"/>
      <c r="BG128" s="180"/>
      <c r="BH128" s="180"/>
      <c r="BI128" s="180"/>
      <c r="BJ128" s="181"/>
    </row>
    <row r="129" spans="2:62" ht="20.25" customHeight="1" x14ac:dyDescent="0.4">
      <c r="B129" s="189"/>
      <c r="C129" s="192"/>
      <c r="D129" s="193"/>
      <c r="E129" s="170"/>
      <c r="F129" s="171">
        <f>C128</f>
        <v>0</v>
      </c>
      <c r="G129" s="170"/>
      <c r="H129" s="171">
        <f>I128</f>
        <v>0</v>
      </c>
      <c r="I129" s="196"/>
      <c r="J129" s="197"/>
      <c r="K129" s="200"/>
      <c r="L129" s="201"/>
      <c r="M129" s="201"/>
      <c r="N129" s="193"/>
      <c r="O129" s="172"/>
      <c r="P129" s="173"/>
      <c r="Q129" s="173"/>
      <c r="R129" s="173"/>
      <c r="S129" s="174"/>
      <c r="T129" s="160" t="s">
        <v>125</v>
      </c>
      <c r="U129" s="114"/>
      <c r="V129" s="161"/>
      <c r="W129" s="139" t="str">
        <f>IF(W128="","",VLOOKUP(W128,シフト記号表!$C$6:$L$47,10,FALSE))</f>
        <v/>
      </c>
      <c r="X129" s="140" t="str">
        <f>IF(X128="","",VLOOKUP(X128,シフト記号表!$C$6:$L$47,10,FALSE))</f>
        <v/>
      </c>
      <c r="Y129" s="140" t="str">
        <f>IF(Y128="","",VLOOKUP(Y128,シフト記号表!$C$6:$L$47,10,FALSE))</f>
        <v/>
      </c>
      <c r="Z129" s="140" t="str">
        <f>IF(Z128="","",VLOOKUP(Z128,シフト記号表!$C$6:$L$47,10,FALSE))</f>
        <v/>
      </c>
      <c r="AA129" s="140" t="str">
        <f>IF(AA128="","",VLOOKUP(AA128,シフト記号表!$C$6:$L$47,10,FALSE))</f>
        <v/>
      </c>
      <c r="AB129" s="140" t="str">
        <f>IF(AB128="","",VLOOKUP(AB128,シフト記号表!$C$6:$L$47,10,FALSE))</f>
        <v/>
      </c>
      <c r="AC129" s="141" t="str">
        <f>IF(AC128="","",VLOOKUP(AC128,シフト記号表!$C$6:$L$47,10,FALSE))</f>
        <v/>
      </c>
      <c r="AD129" s="139" t="str">
        <f>IF(AD128="","",VLOOKUP(AD128,シフト記号表!$C$6:$L$47,10,FALSE))</f>
        <v/>
      </c>
      <c r="AE129" s="140" t="str">
        <f>IF(AE128="","",VLOOKUP(AE128,シフト記号表!$C$6:$L$47,10,FALSE))</f>
        <v/>
      </c>
      <c r="AF129" s="140" t="str">
        <f>IF(AF128="","",VLOOKUP(AF128,シフト記号表!$C$6:$L$47,10,FALSE))</f>
        <v/>
      </c>
      <c r="AG129" s="140" t="str">
        <f>IF(AG128="","",VLOOKUP(AG128,シフト記号表!$C$6:$L$47,10,FALSE))</f>
        <v/>
      </c>
      <c r="AH129" s="140" t="str">
        <f>IF(AH128="","",VLOOKUP(AH128,シフト記号表!$C$6:$L$47,10,FALSE))</f>
        <v/>
      </c>
      <c r="AI129" s="140" t="str">
        <f>IF(AI128="","",VLOOKUP(AI128,シフト記号表!$C$6:$L$47,10,FALSE))</f>
        <v/>
      </c>
      <c r="AJ129" s="141" t="str">
        <f>IF(AJ128="","",VLOOKUP(AJ128,シフト記号表!$C$6:$L$47,10,FALSE))</f>
        <v/>
      </c>
      <c r="AK129" s="139" t="str">
        <f>IF(AK128="","",VLOOKUP(AK128,シフト記号表!$C$6:$L$47,10,FALSE))</f>
        <v/>
      </c>
      <c r="AL129" s="140" t="str">
        <f>IF(AL128="","",VLOOKUP(AL128,シフト記号表!$C$6:$L$47,10,FALSE))</f>
        <v/>
      </c>
      <c r="AM129" s="140" t="str">
        <f>IF(AM128="","",VLOOKUP(AM128,シフト記号表!$C$6:$L$47,10,FALSE))</f>
        <v/>
      </c>
      <c r="AN129" s="140" t="str">
        <f>IF(AN128="","",VLOOKUP(AN128,シフト記号表!$C$6:$L$47,10,FALSE))</f>
        <v/>
      </c>
      <c r="AO129" s="140" t="str">
        <f>IF(AO128="","",VLOOKUP(AO128,シフト記号表!$C$6:$L$47,10,FALSE))</f>
        <v/>
      </c>
      <c r="AP129" s="140" t="str">
        <f>IF(AP128="","",VLOOKUP(AP128,シフト記号表!$C$6:$L$47,10,FALSE))</f>
        <v/>
      </c>
      <c r="AQ129" s="141" t="str">
        <f>IF(AQ128="","",VLOOKUP(AQ128,シフト記号表!$C$6:$L$47,10,FALSE))</f>
        <v/>
      </c>
      <c r="AR129" s="139" t="str">
        <f>IF(AR128="","",VLOOKUP(AR128,シフト記号表!$C$6:$L$47,10,FALSE))</f>
        <v/>
      </c>
      <c r="AS129" s="140" t="str">
        <f>IF(AS128="","",VLOOKUP(AS128,シフト記号表!$C$6:$L$47,10,FALSE))</f>
        <v/>
      </c>
      <c r="AT129" s="140" t="str">
        <f>IF(AT128="","",VLOOKUP(AT128,シフト記号表!$C$6:$L$47,10,FALSE))</f>
        <v/>
      </c>
      <c r="AU129" s="140" t="str">
        <f>IF(AU128="","",VLOOKUP(AU128,シフト記号表!$C$6:$L$47,10,FALSE))</f>
        <v/>
      </c>
      <c r="AV129" s="140" t="str">
        <f>IF(AV128="","",VLOOKUP(AV128,シフト記号表!$C$6:$L$47,10,FALSE))</f>
        <v/>
      </c>
      <c r="AW129" s="140" t="str">
        <f>IF(AW128="","",VLOOKUP(AW128,シフト記号表!$C$6:$L$47,10,FALSE))</f>
        <v/>
      </c>
      <c r="AX129" s="141" t="str">
        <f>IF(AX128="","",VLOOKUP(AX128,シフト記号表!$C$6:$L$47,10,FALSE))</f>
        <v/>
      </c>
      <c r="AY129" s="139" t="str">
        <f>IF(AY128="","",VLOOKUP(AY128,シフト記号表!$C$6:$L$47,10,FALSE))</f>
        <v/>
      </c>
      <c r="AZ129" s="140" t="str">
        <f>IF(AZ128="","",VLOOKUP(AZ128,シフト記号表!$C$6:$L$47,10,FALSE))</f>
        <v/>
      </c>
      <c r="BA129" s="140" t="str">
        <f>IF(BA128="","",VLOOKUP(BA128,シフト記号表!$C$6:$L$47,10,FALSE))</f>
        <v/>
      </c>
      <c r="BB129" s="185">
        <f>IF($BE$4="４週",SUM(W129:AX129),IF($BE$4="暦月",SUM(W129:BA129),""))</f>
        <v>0</v>
      </c>
      <c r="BC129" s="186"/>
      <c r="BD129" s="187">
        <f>IF($BE$4="４週",BB129/4,IF($BE$4="暦月",(BB129/($BE$9/7)),""))</f>
        <v>0</v>
      </c>
      <c r="BE129" s="186"/>
      <c r="BF129" s="182"/>
      <c r="BG129" s="183"/>
      <c r="BH129" s="183"/>
      <c r="BI129" s="183"/>
      <c r="BJ129" s="184"/>
    </row>
    <row r="130" spans="2:62" ht="20.25" customHeight="1" x14ac:dyDescent="0.4">
      <c r="B130" s="188">
        <f>B128+1</f>
        <v>58</v>
      </c>
      <c r="C130" s="190"/>
      <c r="D130" s="191"/>
      <c r="E130" s="129"/>
      <c r="F130" s="130"/>
      <c r="G130" s="129"/>
      <c r="H130" s="130"/>
      <c r="I130" s="194"/>
      <c r="J130" s="195"/>
      <c r="K130" s="198"/>
      <c r="L130" s="199"/>
      <c r="M130" s="199"/>
      <c r="N130" s="191"/>
      <c r="O130" s="172"/>
      <c r="P130" s="173"/>
      <c r="Q130" s="173"/>
      <c r="R130" s="173"/>
      <c r="S130" s="174"/>
      <c r="T130" s="159" t="s">
        <v>18</v>
      </c>
      <c r="U130" s="112"/>
      <c r="V130" s="113"/>
      <c r="W130" s="99"/>
      <c r="X130" s="100"/>
      <c r="Y130" s="100"/>
      <c r="Z130" s="100"/>
      <c r="AA130" s="100"/>
      <c r="AB130" s="100"/>
      <c r="AC130" s="101"/>
      <c r="AD130" s="99"/>
      <c r="AE130" s="100"/>
      <c r="AF130" s="100"/>
      <c r="AG130" s="100"/>
      <c r="AH130" s="100"/>
      <c r="AI130" s="100"/>
      <c r="AJ130" s="101"/>
      <c r="AK130" s="99"/>
      <c r="AL130" s="100"/>
      <c r="AM130" s="100"/>
      <c r="AN130" s="100"/>
      <c r="AO130" s="100"/>
      <c r="AP130" s="100"/>
      <c r="AQ130" s="101"/>
      <c r="AR130" s="99"/>
      <c r="AS130" s="100"/>
      <c r="AT130" s="100"/>
      <c r="AU130" s="100"/>
      <c r="AV130" s="100"/>
      <c r="AW130" s="100"/>
      <c r="AX130" s="101"/>
      <c r="AY130" s="99"/>
      <c r="AZ130" s="100"/>
      <c r="BA130" s="102"/>
      <c r="BB130" s="175"/>
      <c r="BC130" s="176"/>
      <c r="BD130" s="177"/>
      <c r="BE130" s="178"/>
      <c r="BF130" s="179"/>
      <c r="BG130" s="180"/>
      <c r="BH130" s="180"/>
      <c r="BI130" s="180"/>
      <c r="BJ130" s="181"/>
    </row>
    <row r="131" spans="2:62" ht="20.25" customHeight="1" x14ac:dyDescent="0.4">
      <c r="B131" s="189"/>
      <c r="C131" s="192"/>
      <c r="D131" s="193"/>
      <c r="E131" s="170"/>
      <c r="F131" s="171">
        <f>C130</f>
        <v>0</v>
      </c>
      <c r="G131" s="170"/>
      <c r="H131" s="171">
        <f>I130</f>
        <v>0</v>
      </c>
      <c r="I131" s="196"/>
      <c r="J131" s="197"/>
      <c r="K131" s="200"/>
      <c r="L131" s="201"/>
      <c r="M131" s="201"/>
      <c r="N131" s="193"/>
      <c r="O131" s="172"/>
      <c r="P131" s="173"/>
      <c r="Q131" s="173"/>
      <c r="R131" s="173"/>
      <c r="S131" s="174"/>
      <c r="T131" s="160" t="s">
        <v>125</v>
      </c>
      <c r="U131" s="114"/>
      <c r="V131" s="161"/>
      <c r="W131" s="139" t="str">
        <f>IF(W130="","",VLOOKUP(W130,シフト記号表!$C$6:$L$47,10,FALSE))</f>
        <v/>
      </c>
      <c r="X131" s="140" t="str">
        <f>IF(X130="","",VLOOKUP(X130,シフト記号表!$C$6:$L$47,10,FALSE))</f>
        <v/>
      </c>
      <c r="Y131" s="140" t="str">
        <f>IF(Y130="","",VLOOKUP(Y130,シフト記号表!$C$6:$L$47,10,FALSE))</f>
        <v/>
      </c>
      <c r="Z131" s="140" t="str">
        <f>IF(Z130="","",VLOOKUP(Z130,シフト記号表!$C$6:$L$47,10,FALSE))</f>
        <v/>
      </c>
      <c r="AA131" s="140" t="str">
        <f>IF(AA130="","",VLOOKUP(AA130,シフト記号表!$C$6:$L$47,10,FALSE))</f>
        <v/>
      </c>
      <c r="AB131" s="140" t="str">
        <f>IF(AB130="","",VLOOKUP(AB130,シフト記号表!$C$6:$L$47,10,FALSE))</f>
        <v/>
      </c>
      <c r="AC131" s="141" t="str">
        <f>IF(AC130="","",VLOOKUP(AC130,シフト記号表!$C$6:$L$47,10,FALSE))</f>
        <v/>
      </c>
      <c r="AD131" s="139" t="str">
        <f>IF(AD130="","",VLOOKUP(AD130,シフト記号表!$C$6:$L$47,10,FALSE))</f>
        <v/>
      </c>
      <c r="AE131" s="140" t="str">
        <f>IF(AE130="","",VLOOKUP(AE130,シフト記号表!$C$6:$L$47,10,FALSE))</f>
        <v/>
      </c>
      <c r="AF131" s="140" t="str">
        <f>IF(AF130="","",VLOOKUP(AF130,シフト記号表!$C$6:$L$47,10,FALSE))</f>
        <v/>
      </c>
      <c r="AG131" s="140" t="str">
        <f>IF(AG130="","",VLOOKUP(AG130,シフト記号表!$C$6:$L$47,10,FALSE))</f>
        <v/>
      </c>
      <c r="AH131" s="140" t="str">
        <f>IF(AH130="","",VLOOKUP(AH130,シフト記号表!$C$6:$L$47,10,FALSE))</f>
        <v/>
      </c>
      <c r="AI131" s="140" t="str">
        <f>IF(AI130="","",VLOOKUP(AI130,シフト記号表!$C$6:$L$47,10,FALSE))</f>
        <v/>
      </c>
      <c r="AJ131" s="141" t="str">
        <f>IF(AJ130="","",VLOOKUP(AJ130,シフト記号表!$C$6:$L$47,10,FALSE))</f>
        <v/>
      </c>
      <c r="AK131" s="139" t="str">
        <f>IF(AK130="","",VLOOKUP(AK130,シフト記号表!$C$6:$L$47,10,FALSE))</f>
        <v/>
      </c>
      <c r="AL131" s="140" t="str">
        <f>IF(AL130="","",VLOOKUP(AL130,シフト記号表!$C$6:$L$47,10,FALSE))</f>
        <v/>
      </c>
      <c r="AM131" s="140" t="str">
        <f>IF(AM130="","",VLOOKUP(AM130,シフト記号表!$C$6:$L$47,10,FALSE))</f>
        <v/>
      </c>
      <c r="AN131" s="140" t="str">
        <f>IF(AN130="","",VLOOKUP(AN130,シフト記号表!$C$6:$L$47,10,FALSE))</f>
        <v/>
      </c>
      <c r="AO131" s="140" t="str">
        <f>IF(AO130="","",VLOOKUP(AO130,シフト記号表!$C$6:$L$47,10,FALSE))</f>
        <v/>
      </c>
      <c r="AP131" s="140" t="str">
        <f>IF(AP130="","",VLOOKUP(AP130,シフト記号表!$C$6:$L$47,10,FALSE))</f>
        <v/>
      </c>
      <c r="AQ131" s="141" t="str">
        <f>IF(AQ130="","",VLOOKUP(AQ130,シフト記号表!$C$6:$L$47,10,FALSE))</f>
        <v/>
      </c>
      <c r="AR131" s="139" t="str">
        <f>IF(AR130="","",VLOOKUP(AR130,シフト記号表!$C$6:$L$47,10,FALSE))</f>
        <v/>
      </c>
      <c r="AS131" s="140" t="str">
        <f>IF(AS130="","",VLOOKUP(AS130,シフト記号表!$C$6:$L$47,10,FALSE))</f>
        <v/>
      </c>
      <c r="AT131" s="140" t="str">
        <f>IF(AT130="","",VLOOKUP(AT130,シフト記号表!$C$6:$L$47,10,FALSE))</f>
        <v/>
      </c>
      <c r="AU131" s="140" t="str">
        <f>IF(AU130="","",VLOOKUP(AU130,シフト記号表!$C$6:$L$47,10,FALSE))</f>
        <v/>
      </c>
      <c r="AV131" s="140" t="str">
        <f>IF(AV130="","",VLOOKUP(AV130,シフト記号表!$C$6:$L$47,10,FALSE))</f>
        <v/>
      </c>
      <c r="AW131" s="140" t="str">
        <f>IF(AW130="","",VLOOKUP(AW130,シフト記号表!$C$6:$L$47,10,FALSE))</f>
        <v/>
      </c>
      <c r="AX131" s="141" t="str">
        <f>IF(AX130="","",VLOOKUP(AX130,シフト記号表!$C$6:$L$47,10,FALSE))</f>
        <v/>
      </c>
      <c r="AY131" s="139" t="str">
        <f>IF(AY130="","",VLOOKUP(AY130,シフト記号表!$C$6:$L$47,10,FALSE))</f>
        <v/>
      </c>
      <c r="AZ131" s="140" t="str">
        <f>IF(AZ130="","",VLOOKUP(AZ130,シフト記号表!$C$6:$L$47,10,FALSE))</f>
        <v/>
      </c>
      <c r="BA131" s="140" t="str">
        <f>IF(BA130="","",VLOOKUP(BA130,シフト記号表!$C$6:$L$47,10,FALSE))</f>
        <v/>
      </c>
      <c r="BB131" s="185">
        <f>IF($BE$4="４週",SUM(W131:AX131),IF($BE$4="暦月",SUM(W131:BA131),""))</f>
        <v>0</v>
      </c>
      <c r="BC131" s="186"/>
      <c r="BD131" s="187">
        <f>IF($BE$4="４週",BB131/4,IF($BE$4="暦月",(BB131/($BE$9/7)),""))</f>
        <v>0</v>
      </c>
      <c r="BE131" s="186"/>
      <c r="BF131" s="182"/>
      <c r="BG131" s="183"/>
      <c r="BH131" s="183"/>
      <c r="BI131" s="183"/>
      <c r="BJ131" s="184"/>
    </row>
    <row r="132" spans="2:62" ht="20.25" customHeight="1" x14ac:dyDescent="0.4">
      <c r="B132" s="188">
        <f>B130+1</f>
        <v>59</v>
      </c>
      <c r="C132" s="190"/>
      <c r="D132" s="191"/>
      <c r="E132" s="129"/>
      <c r="F132" s="130"/>
      <c r="G132" s="129"/>
      <c r="H132" s="130"/>
      <c r="I132" s="194"/>
      <c r="J132" s="195"/>
      <c r="K132" s="198"/>
      <c r="L132" s="199"/>
      <c r="M132" s="199"/>
      <c r="N132" s="191"/>
      <c r="O132" s="172"/>
      <c r="P132" s="173"/>
      <c r="Q132" s="173"/>
      <c r="R132" s="173"/>
      <c r="S132" s="174"/>
      <c r="T132" s="159" t="s">
        <v>18</v>
      </c>
      <c r="U132" s="112"/>
      <c r="V132" s="113"/>
      <c r="W132" s="99"/>
      <c r="X132" s="100"/>
      <c r="Y132" s="100"/>
      <c r="Z132" s="100"/>
      <c r="AA132" s="100"/>
      <c r="AB132" s="100"/>
      <c r="AC132" s="101"/>
      <c r="AD132" s="99"/>
      <c r="AE132" s="100"/>
      <c r="AF132" s="100"/>
      <c r="AG132" s="100"/>
      <c r="AH132" s="100"/>
      <c r="AI132" s="100"/>
      <c r="AJ132" s="101"/>
      <c r="AK132" s="99"/>
      <c r="AL132" s="100"/>
      <c r="AM132" s="100"/>
      <c r="AN132" s="100"/>
      <c r="AO132" s="100"/>
      <c r="AP132" s="100"/>
      <c r="AQ132" s="101"/>
      <c r="AR132" s="99"/>
      <c r="AS132" s="100"/>
      <c r="AT132" s="100"/>
      <c r="AU132" s="100"/>
      <c r="AV132" s="100"/>
      <c r="AW132" s="100"/>
      <c r="AX132" s="101"/>
      <c r="AY132" s="99"/>
      <c r="AZ132" s="100"/>
      <c r="BA132" s="102"/>
      <c r="BB132" s="175"/>
      <c r="BC132" s="176"/>
      <c r="BD132" s="177"/>
      <c r="BE132" s="178"/>
      <c r="BF132" s="179"/>
      <c r="BG132" s="180"/>
      <c r="BH132" s="180"/>
      <c r="BI132" s="180"/>
      <c r="BJ132" s="181"/>
    </row>
    <row r="133" spans="2:62" ht="20.25" customHeight="1" x14ac:dyDescent="0.4">
      <c r="B133" s="189"/>
      <c r="C133" s="192"/>
      <c r="D133" s="193"/>
      <c r="E133" s="170"/>
      <c r="F133" s="171">
        <f>C132</f>
        <v>0</v>
      </c>
      <c r="G133" s="170"/>
      <c r="H133" s="171">
        <f>I132</f>
        <v>0</v>
      </c>
      <c r="I133" s="196"/>
      <c r="J133" s="197"/>
      <c r="K133" s="200"/>
      <c r="L133" s="201"/>
      <c r="M133" s="201"/>
      <c r="N133" s="193"/>
      <c r="O133" s="172"/>
      <c r="P133" s="173"/>
      <c r="Q133" s="173"/>
      <c r="R133" s="173"/>
      <c r="S133" s="174"/>
      <c r="T133" s="160" t="s">
        <v>125</v>
      </c>
      <c r="U133" s="114"/>
      <c r="V133" s="161"/>
      <c r="W133" s="139" t="str">
        <f>IF(W132="","",VLOOKUP(W132,シフト記号表!$C$6:$L$47,10,FALSE))</f>
        <v/>
      </c>
      <c r="X133" s="140" t="str">
        <f>IF(X132="","",VLOOKUP(X132,シフト記号表!$C$6:$L$47,10,FALSE))</f>
        <v/>
      </c>
      <c r="Y133" s="140" t="str">
        <f>IF(Y132="","",VLOOKUP(Y132,シフト記号表!$C$6:$L$47,10,FALSE))</f>
        <v/>
      </c>
      <c r="Z133" s="140" t="str">
        <f>IF(Z132="","",VLOOKUP(Z132,シフト記号表!$C$6:$L$47,10,FALSE))</f>
        <v/>
      </c>
      <c r="AA133" s="140" t="str">
        <f>IF(AA132="","",VLOOKUP(AA132,シフト記号表!$C$6:$L$47,10,FALSE))</f>
        <v/>
      </c>
      <c r="AB133" s="140" t="str">
        <f>IF(AB132="","",VLOOKUP(AB132,シフト記号表!$C$6:$L$47,10,FALSE))</f>
        <v/>
      </c>
      <c r="AC133" s="141" t="str">
        <f>IF(AC132="","",VLOOKUP(AC132,シフト記号表!$C$6:$L$47,10,FALSE))</f>
        <v/>
      </c>
      <c r="AD133" s="139" t="str">
        <f>IF(AD132="","",VLOOKUP(AD132,シフト記号表!$C$6:$L$47,10,FALSE))</f>
        <v/>
      </c>
      <c r="AE133" s="140" t="str">
        <f>IF(AE132="","",VLOOKUP(AE132,シフト記号表!$C$6:$L$47,10,FALSE))</f>
        <v/>
      </c>
      <c r="AF133" s="140" t="str">
        <f>IF(AF132="","",VLOOKUP(AF132,シフト記号表!$C$6:$L$47,10,FALSE))</f>
        <v/>
      </c>
      <c r="AG133" s="140" t="str">
        <f>IF(AG132="","",VLOOKUP(AG132,シフト記号表!$C$6:$L$47,10,FALSE))</f>
        <v/>
      </c>
      <c r="AH133" s="140" t="str">
        <f>IF(AH132="","",VLOOKUP(AH132,シフト記号表!$C$6:$L$47,10,FALSE))</f>
        <v/>
      </c>
      <c r="AI133" s="140" t="str">
        <f>IF(AI132="","",VLOOKUP(AI132,シフト記号表!$C$6:$L$47,10,FALSE))</f>
        <v/>
      </c>
      <c r="AJ133" s="141" t="str">
        <f>IF(AJ132="","",VLOOKUP(AJ132,シフト記号表!$C$6:$L$47,10,FALSE))</f>
        <v/>
      </c>
      <c r="AK133" s="139" t="str">
        <f>IF(AK132="","",VLOOKUP(AK132,シフト記号表!$C$6:$L$47,10,FALSE))</f>
        <v/>
      </c>
      <c r="AL133" s="140" t="str">
        <f>IF(AL132="","",VLOOKUP(AL132,シフト記号表!$C$6:$L$47,10,FALSE))</f>
        <v/>
      </c>
      <c r="AM133" s="140" t="str">
        <f>IF(AM132="","",VLOOKUP(AM132,シフト記号表!$C$6:$L$47,10,FALSE))</f>
        <v/>
      </c>
      <c r="AN133" s="140" t="str">
        <f>IF(AN132="","",VLOOKUP(AN132,シフト記号表!$C$6:$L$47,10,FALSE))</f>
        <v/>
      </c>
      <c r="AO133" s="140" t="str">
        <f>IF(AO132="","",VLOOKUP(AO132,シフト記号表!$C$6:$L$47,10,FALSE))</f>
        <v/>
      </c>
      <c r="AP133" s="140" t="str">
        <f>IF(AP132="","",VLOOKUP(AP132,シフト記号表!$C$6:$L$47,10,FALSE))</f>
        <v/>
      </c>
      <c r="AQ133" s="141" t="str">
        <f>IF(AQ132="","",VLOOKUP(AQ132,シフト記号表!$C$6:$L$47,10,FALSE))</f>
        <v/>
      </c>
      <c r="AR133" s="139" t="str">
        <f>IF(AR132="","",VLOOKUP(AR132,シフト記号表!$C$6:$L$47,10,FALSE))</f>
        <v/>
      </c>
      <c r="AS133" s="140" t="str">
        <f>IF(AS132="","",VLOOKUP(AS132,シフト記号表!$C$6:$L$47,10,FALSE))</f>
        <v/>
      </c>
      <c r="AT133" s="140" t="str">
        <f>IF(AT132="","",VLOOKUP(AT132,シフト記号表!$C$6:$L$47,10,FALSE))</f>
        <v/>
      </c>
      <c r="AU133" s="140" t="str">
        <f>IF(AU132="","",VLOOKUP(AU132,シフト記号表!$C$6:$L$47,10,FALSE))</f>
        <v/>
      </c>
      <c r="AV133" s="140" t="str">
        <f>IF(AV132="","",VLOOKUP(AV132,シフト記号表!$C$6:$L$47,10,FALSE))</f>
        <v/>
      </c>
      <c r="AW133" s="140" t="str">
        <f>IF(AW132="","",VLOOKUP(AW132,シフト記号表!$C$6:$L$47,10,FALSE))</f>
        <v/>
      </c>
      <c r="AX133" s="141" t="str">
        <f>IF(AX132="","",VLOOKUP(AX132,シフト記号表!$C$6:$L$47,10,FALSE))</f>
        <v/>
      </c>
      <c r="AY133" s="139" t="str">
        <f>IF(AY132="","",VLOOKUP(AY132,シフト記号表!$C$6:$L$47,10,FALSE))</f>
        <v/>
      </c>
      <c r="AZ133" s="140" t="str">
        <f>IF(AZ132="","",VLOOKUP(AZ132,シフト記号表!$C$6:$L$47,10,FALSE))</f>
        <v/>
      </c>
      <c r="BA133" s="140" t="str">
        <f>IF(BA132="","",VLOOKUP(BA132,シフト記号表!$C$6:$L$47,10,FALSE))</f>
        <v/>
      </c>
      <c r="BB133" s="185">
        <f>IF($BE$4="４週",SUM(W133:AX133),IF($BE$4="暦月",SUM(W133:BA133),""))</f>
        <v>0</v>
      </c>
      <c r="BC133" s="186"/>
      <c r="BD133" s="187">
        <f>IF($BE$4="４週",BB133/4,IF($BE$4="暦月",(BB133/($BE$9/7)),""))</f>
        <v>0</v>
      </c>
      <c r="BE133" s="186"/>
      <c r="BF133" s="182"/>
      <c r="BG133" s="183"/>
      <c r="BH133" s="183"/>
      <c r="BI133" s="183"/>
      <c r="BJ133" s="184"/>
    </row>
    <row r="134" spans="2:62" ht="20.25" customHeight="1" x14ac:dyDescent="0.4">
      <c r="B134" s="188">
        <f>B132+1</f>
        <v>60</v>
      </c>
      <c r="C134" s="190"/>
      <c r="D134" s="191"/>
      <c r="E134" s="129"/>
      <c r="F134" s="130"/>
      <c r="G134" s="129"/>
      <c r="H134" s="130"/>
      <c r="I134" s="194"/>
      <c r="J134" s="195"/>
      <c r="K134" s="198"/>
      <c r="L134" s="199"/>
      <c r="M134" s="199"/>
      <c r="N134" s="191"/>
      <c r="O134" s="172"/>
      <c r="P134" s="173"/>
      <c r="Q134" s="173"/>
      <c r="R134" s="173"/>
      <c r="S134" s="174"/>
      <c r="T134" s="159" t="s">
        <v>18</v>
      </c>
      <c r="U134" s="112"/>
      <c r="V134" s="113"/>
      <c r="W134" s="99"/>
      <c r="X134" s="100"/>
      <c r="Y134" s="100"/>
      <c r="Z134" s="100"/>
      <c r="AA134" s="100"/>
      <c r="AB134" s="100"/>
      <c r="AC134" s="101"/>
      <c r="AD134" s="99"/>
      <c r="AE134" s="100"/>
      <c r="AF134" s="100"/>
      <c r="AG134" s="100"/>
      <c r="AH134" s="100"/>
      <c r="AI134" s="100"/>
      <c r="AJ134" s="101"/>
      <c r="AK134" s="99"/>
      <c r="AL134" s="100"/>
      <c r="AM134" s="100"/>
      <c r="AN134" s="100"/>
      <c r="AO134" s="100"/>
      <c r="AP134" s="100"/>
      <c r="AQ134" s="101"/>
      <c r="AR134" s="99"/>
      <c r="AS134" s="100"/>
      <c r="AT134" s="100"/>
      <c r="AU134" s="100"/>
      <c r="AV134" s="100"/>
      <c r="AW134" s="100"/>
      <c r="AX134" s="101"/>
      <c r="AY134" s="99"/>
      <c r="AZ134" s="100"/>
      <c r="BA134" s="102"/>
      <c r="BB134" s="175"/>
      <c r="BC134" s="176"/>
      <c r="BD134" s="177"/>
      <c r="BE134" s="178"/>
      <c r="BF134" s="179"/>
      <c r="BG134" s="180"/>
      <c r="BH134" s="180"/>
      <c r="BI134" s="180"/>
      <c r="BJ134" s="181"/>
    </row>
    <row r="135" spans="2:62" ht="20.25" customHeight="1" x14ac:dyDescent="0.4">
      <c r="B135" s="189"/>
      <c r="C135" s="192"/>
      <c r="D135" s="193"/>
      <c r="E135" s="170"/>
      <c r="F135" s="171">
        <f>C134</f>
        <v>0</v>
      </c>
      <c r="G135" s="170"/>
      <c r="H135" s="171">
        <f>I134</f>
        <v>0</v>
      </c>
      <c r="I135" s="196"/>
      <c r="J135" s="197"/>
      <c r="K135" s="200"/>
      <c r="L135" s="201"/>
      <c r="M135" s="201"/>
      <c r="N135" s="193"/>
      <c r="O135" s="172"/>
      <c r="P135" s="173"/>
      <c r="Q135" s="173"/>
      <c r="R135" s="173"/>
      <c r="S135" s="174"/>
      <c r="T135" s="160" t="s">
        <v>125</v>
      </c>
      <c r="U135" s="114"/>
      <c r="V135" s="161"/>
      <c r="W135" s="139" t="str">
        <f>IF(W134="","",VLOOKUP(W134,シフト記号表!$C$6:$L$47,10,FALSE))</f>
        <v/>
      </c>
      <c r="X135" s="140" t="str">
        <f>IF(X134="","",VLOOKUP(X134,シフト記号表!$C$6:$L$47,10,FALSE))</f>
        <v/>
      </c>
      <c r="Y135" s="140" t="str">
        <f>IF(Y134="","",VLOOKUP(Y134,シフト記号表!$C$6:$L$47,10,FALSE))</f>
        <v/>
      </c>
      <c r="Z135" s="140" t="str">
        <f>IF(Z134="","",VLOOKUP(Z134,シフト記号表!$C$6:$L$47,10,FALSE))</f>
        <v/>
      </c>
      <c r="AA135" s="140" t="str">
        <f>IF(AA134="","",VLOOKUP(AA134,シフト記号表!$C$6:$L$47,10,FALSE))</f>
        <v/>
      </c>
      <c r="AB135" s="140" t="str">
        <f>IF(AB134="","",VLOOKUP(AB134,シフト記号表!$C$6:$L$47,10,FALSE))</f>
        <v/>
      </c>
      <c r="AC135" s="141" t="str">
        <f>IF(AC134="","",VLOOKUP(AC134,シフト記号表!$C$6:$L$47,10,FALSE))</f>
        <v/>
      </c>
      <c r="AD135" s="139" t="str">
        <f>IF(AD134="","",VLOOKUP(AD134,シフト記号表!$C$6:$L$47,10,FALSE))</f>
        <v/>
      </c>
      <c r="AE135" s="140" t="str">
        <f>IF(AE134="","",VLOOKUP(AE134,シフト記号表!$C$6:$L$47,10,FALSE))</f>
        <v/>
      </c>
      <c r="AF135" s="140" t="str">
        <f>IF(AF134="","",VLOOKUP(AF134,シフト記号表!$C$6:$L$47,10,FALSE))</f>
        <v/>
      </c>
      <c r="AG135" s="140" t="str">
        <f>IF(AG134="","",VLOOKUP(AG134,シフト記号表!$C$6:$L$47,10,FALSE))</f>
        <v/>
      </c>
      <c r="AH135" s="140" t="str">
        <f>IF(AH134="","",VLOOKUP(AH134,シフト記号表!$C$6:$L$47,10,FALSE))</f>
        <v/>
      </c>
      <c r="AI135" s="140" t="str">
        <f>IF(AI134="","",VLOOKUP(AI134,シフト記号表!$C$6:$L$47,10,FALSE))</f>
        <v/>
      </c>
      <c r="AJ135" s="141" t="str">
        <f>IF(AJ134="","",VLOOKUP(AJ134,シフト記号表!$C$6:$L$47,10,FALSE))</f>
        <v/>
      </c>
      <c r="AK135" s="139" t="str">
        <f>IF(AK134="","",VLOOKUP(AK134,シフト記号表!$C$6:$L$47,10,FALSE))</f>
        <v/>
      </c>
      <c r="AL135" s="140" t="str">
        <f>IF(AL134="","",VLOOKUP(AL134,シフト記号表!$C$6:$L$47,10,FALSE))</f>
        <v/>
      </c>
      <c r="AM135" s="140" t="str">
        <f>IF(AM134="","",VLOOKUP(AM134,シフト記号表!$C$6:$L$47,10,FALSE))</f>
        <v/>
      </c>
      <c r="AN135" s="140" t="str">
        <f>IF(AN134="","",VLOOKUP(AN134,シフト記号表!$C$6:$L$47,10,FALSE))</f>
        <v/>
      </c>
      <c r="AO135" s="140" t="str">
        <f>IF(AO134="","",VLOOKUP(AO134,シフト記号表!$C$6:$L$47,10,FALSE))</f>
        <v/>
      </c>
      <c r="AP135" s="140" t="str">
        <f>IF(AP134="","",VLOOKUP(AP134,シフト記号表!$C$6:$L$47,10,FALSE))</f>
        <v/>
      </c>
      <c r="AQ135" s="141" t="str">
        <f>IF(AQ134="","",VLOOKUP(AQ134,シフト記号表!$C$6:$L$47,10,FALSE))</f>
        <v/>
      </c>
      <c r="AR135" s="139" t="str">
        <f>IF(AR134="","",VLOOKUP(AR134,シフト記号表!$C$6:$L$47,10,FALSE))</f>
        <v/>
      </c>
      <c r="AS135" s="140" t="str">
        <f>IF(AS134="","",VLOOKUP(AS134,シフト記号表!$C$6:$L$47,10,FALSE))</f>
        <v/>
      </c>
      <c r="AT135" s="140" t="str">
        <f>IF(AT134="","",VLOOKUP(AT134,シフト記号表!$C$6:$L$47,10,FALSE))</f>
        <v/>
      </c>
      <c r="AU135" s="140" t="str">
        <f>IF(AU134="","",VLOOKUP(AU134,シフト記号表!$C$6:$L$47,10,FALSE))</f>
        <v/>
      </c>
      <c r="AV135" s="140" t="str">
        <f>IF(AV134="","",VLOOKUP(AV134,シフト記号表!$C$6:$L$47,10,FALSE))</f>
        <v/>
      </c>
      <c r="AW135" s="140" t="str">
        <f>IF(AW134="","",VLOOKUP(AW134,シフト記号表!$C$6:$L$47,10,FALSE))</f>
        <v/>
      </c>
      <c r="AX135" s="141" t="str">
        <f>IF(AX134="","",VLOOKUP(AX134,シフト記号表!$C$6:$L$47,10,FALSE))</f>
        <v/>
      </c>
      <c r="AY135" s="139" t="str">
        <f>IF(AY134="","",VLOOKUP(AY134,シフト記号表!$C$6:$L$47,10,FALSE))</f>
        <v/>
      </c>
      <c r="AZ135" s="140" t="str">
        <f>IF(AZ134="","",VLOOKUP(AZ134,シフト記号表!$C$6:$L$47,10,FALSE))</f>
        <v/>
      </c>
      <c r="BA135" s="140" t="str">
        <f>IF(BA134="","",VLOOKUP(BA134,シフト記号表!$C$6:$L$47,10,FALSE))</f>
        <v/>
      </c>
      <c r="BB135" s="185">
        <f>IF($BE$4="４週",SUM(W135:AX135),IF($BE$4="暦月",SUM(W135:BA135),""))</f>
        <v>0</v>
      </c>
      <c r="BC135" s="186"/>
      <c r="BD135" s="187">
        <f>IF($BE$4="４週",BB135/4,IF($BE$4="暦月",(BB135/($BE$9/7)),""))</f>
        <v>0</v>
      </c>
      <c r="BE135" s="186"/>
      <c r="BF135" s="182"/>
      <c r="BG135" s="183"/>
      <c r="BH135" s="183"/>
      <c r="BI135" s="183"/>
      <c r="BJ135" s="184"/>
    </row>
    <row r="136" spans="2:62" ht="20.25" customHeight="1" x14ac:dyDescent="0.4">
      <c r="B136" s="188">
        <f>B134+1</f>
        <v>61</v>
      </c>
      <c r="C136" s="190"/>
      <c r="D136" s="191"/>
      <c r="E136" s="129"/>
      <c r="F136" s="130"/>
      <c r="G136" s="129"/>
      <c r="H136" s="130"/>
      <c r="I136" s="194"/>
      <c r="J136" s="195"/>
      <c r="K136" s="198"/>
      <c r="L136" s="199"/>
      <c r="M136" s="199"/>
      <c r="N136" s="191"/>
      <c r="O136" s="172"/>
      <c r="P136" s="173"/>
      <c r="Q136" s="173"/>
      <c r="R136" s="173"/>
      <c r="S136" s="174"/>
      <c r="T136" s="159" t="s">
        <v>18</v>
      </c>
      <c r="U136" s="112"/>
      <c r="V136" s="113"/>
      <c r="W136" s="99"/>
      <c r="X136" s="100"/>
      <c r="Y136" s="100"/>
      <c r="Z136" s="100"/>
      <c r="AA136" s="100"/>
      <c r="AB136" s="100"/>
      <c r="AC136" s="101"/>
      <c r="AD136" s="99"/>
      <c r="AE136" s="100"/>
      <c r="AF136" s="100"/>
      <c r="AG136" s="100"/>
      <c r="AH136" s="100"/>
      <c r="AI136" s="100"/>
      <c r="AJ136" s="101"/>
      <c r="AK136" s="99"/>
      <c r="AL136" s="100"/>
      <c r="AM136" s="100"/>
      <c r="AN136" s="100"/>
      <c r="AO136" s="100"/>
      <c r="AP136" s="100"/>
      <c r="AQ136" s="101"/>
      <c r="AR136" s="99"/>
      <c r="AS136" s="100"/>
      <c r="AT136" s="100"/>
      <c r="AU136" s="100"/>
      <c r="AV136" s="100"/>
      <c r="AW136" s="100"/>
      <c r="AX136" s="101"/>
      <c r="AY136" s="99"/>
      <c r="AZ136" s="100"/>
      <c r="BA136" s="102"/>
      <c r="BB136" s="175"/>
      <c r="BC136" s="176"/>
      <c r="BD136" s="177"/>
      <c r="BE136" s="178"/>
      <c r="BF136" s="179"/>
      <c r="BG136" s="180"/>
      <c r="BH136" s="180"/>
      <c r="BI136" s="180"/>
      <c r="BJ136" s="181"/>
    </row>
    <row r="137" spans="2:62" ht="20.25" customHeight="1" x14ac:dyDescent="0.4">
      <c r="B137" s="189"/>
      <c r="C137" s="192"/>
      <c r="D137" s="193"/>
      <c r="E137" s="170"/>
      <c r="F137" s="171">
        <f>C136</f>
        <v>0</v>
      </c>
      <c r="G137" s="170"/>
      <c r="H137" s="171">
        <f>I136</f>
        <v>0</v>
      </c>
      <c r="I137" s="196"/>
      <c r="J137" s="197"/>
      <c r="K137" s="200"/>
      <c r="L137" s="201"/>
      <c r="M137" s="201"/>
      <c r="N137" s="193"/>
      <c r="O137" s="172"/>
      <c r="P137" s="173"/>
      <c r="Q137" s="173"/>
      <c r="R137" s="173"/>
      <c r="S137" s="174"/>
      <c r="T137" s="160" t="s">
        <v>125</v>
      </c>
      <c r="U137" s="114"/>
      <c r="V137" s="161"/>
      <c r="W137" s="139" t="str">
        <f>IF(W136="","",VLOOKUP(W136,シフト記号表!$C$6:$L$47,10,FALSE))</f>
        <v/>
      </c>
      <c r="X137" s="140" t="str">
        <f>IF(X136="","",VLOOKUP(X136,シフト記号表!$C$6:$L$47,10,FALSE))</f>
        <v/>
      </c>
      <c r="Y137" s="140" t="str">
        <f>IF(Y136="","",VLOOKUP(Y136,シフト記号表!$C$6:$L$47,10,FALSE))</f>
        <v/>
      </c>
      <c r="Z137" s="140" t="str">
        <f>IF(Z136="","",VLOOKUP(Z136,シフト記号表!$C$6:$L$47,10,FALSE))</f>
        <v/>
      </c>
      <c r="AA137" s="140" t="str">
        <f>IF(AA136="","",VLOOKUP(AA136,シフト記号表!$C$6:$L$47,10,FALSE))</f>
        <v/>
      </c>
      <c r="AB137" s="140" t="str">
        <f>IF(AB136="","",VLOOKUP(AB136,シフト記号表!$C$6:$L$47,10,FALSE))</f>
        <v/>
      </c>
      <c r="AC137" s="141" t="str">
        <f>IF(AC136="","",VLOOKUP(AC136,シフト記号表!$C$6:$L$47,10,FALSE))</f>
        <v/>
      </c>
      <c r="AD137" s="139" t="str">
        <f>IF(AD136="","",VLOOKUP(AD136,シフト記号表!$C$6:$L$47,10,FALSE))</f>
        <v/>
      </c>
      <c r="AE137" s="140" t="str">
        <f>IF(AE136="","",VLOOKUP(AE136,シフト記号表!$C$6:$L$47,10,FALSE))</f>
        <v/>
      </c>
      <c r="AF137" s="140" t="str">
        <f>IF(AF136="","",VLOOKUP(AF136,シフト記号表!$C$6:$L$47,10,FALSE))</f>
        <v/>
      </c>
      <c r="AG137" s="140" t="str">
        <f>IF(AG136="","",VLOOKUP(AG136,シフト記号表!$C$6:$L$47,10,FALSE))</f>
        <v/>
      </c>
      <c r="AH137" s="140" t="str">
        <f>IF(AH136="","",VLOOKUP(AH136,シフト記号表!$C$6:$L$47,10,FALSE))</f>
        <v/>
      </c>
      <c r="AI137" s="140" t="str">
        <f>IF(AI136="","",VLOOKUP(AI136,シフト記号表!$C$6:$L$47,10,FALSE))</f>
        <v/>
      </c>
      <c r="AJ137" s="141" t="str">
        <f>IF(AJ136="","",VLOOKUP(AJ136,シフト記号表!$C$6:$L$47,10,FALSE))</f>
        <v/>
      </c>
      <c r="AK137" s="139" t="str">
        <f>IF(AK136="","",VLOOKUP(AK136,シフト記号表!$C$6:$L$47,10,FALSE))</f>
        <v/>
      </c>
      <c r="AL137" s="140" t="str">
        <f>IF(AL136="","",VLOOKUP(AL136,シフト記号表!$C$6:$L$47,10,FALSE))</f>
        <v/>
      </c>
      <c r="AM137" s="140" t="str">
        <f>IF(AM136="","",VLOOKUP(AM136,シフト記号表!$C$6:$L$47,10,FALSE))</f>
        <v/>
      </c>
      <c r="AN137" s="140" t="str">
        <f>IF(AN136="","",VLOOKUP(AN136,シフト記号表!$C$6:$L$47,10,FALSE))</f>
        <v/>
      </c>
      <c r="AO137" s="140" t="str">
        <f>IF(AO136="","",VLOOKUP(AO136,シフト記号表!$C$6:$L$47,10,FALSE))</f>
        <v/>
      </c>
      <c r="AP137" s="140" t="str">
        <f>IF(AP136="","",VLOOKUP(AP136,シフト記号表!$C$6:$L$47,10,FALSE))</f>
        <v/>
      </c>
      <c r="AQ137" s="141" t="str">
        <f>IF(AQ136="","",VLOOKUP(AQ136,シフト記号表!$C$6:$L$47,10,FALSE))</f>
        <v/>
      </c>
      <c r="AR137" s="139" t="str">
        <f>IF(AR136="","",VLOOKUP(AR136,シフト記号表!$C$6:$L$47,10,FALSE))</f>
        <v/>
      </c>
      <c r="AS137" s="140" t="str">
        <f>IF(AS136="","",VLOOKUP(AS136,シフト記号表!$C$6:$L$47,10,FALSE))</f>
        <v/>
      </c>
      <c r="AT137" s="140" t="str">
        <f>IF(AT136="","",VLOOKUP(AT136,シフト記号表!$C$6:$L$47,10,FALSE))</f>
        <v/>
      </c>
      <c r="AU137" s="140" t="str">
        <f>IF(AU136="","",VLOOKUP(AU136,シフト記号表!$C$6:$L$47,10,FALSE))</f>
        <v/>
      </c>
      <c r="AV137" s="140" t="str">
        <f>IF(AV136="","",VLOOKUP(AV136,シフト記号表!$C$6:$L$47,10,FALSE))</f>
        <v/>
      </c>
      <c r="AW137" s="140" t="str">
        <f>IF(AW136="","",VLOOKUP(AW136,シフト記号表!$C$6:$L$47,10,FALSE))</f>
        <v/>
      </c>
      <c r="AX137" s="141" t="str">
        <f>IF(AX136="","",VLOOKUP(AX136,シフト記号表!$C$6:$L$47,10,FALSE))</f>
        <v/>
      </c>
      <c r="AY137" s="139" t="str">
        <f>IF(AY136="","",VLOOKUP(AY136,シフト記号表!$C$6:$L$47,10,FALSE))</f>
        <v/>
      </c>
      <c r="AZ137" s="140" t="str">
        <f>IF(AZ136="","",VLOOKUP(AZ136,シフト記号表!$C$6:$L$47,10,FALSE))</f>
        <v/>
      </c>
      <c r="BA137" s="140" t="str">
        <f>IF(BA136="","",VLOOKUP(BA136,シフト記号表!$C$6:$L$47,10,FALSE))</f>
        <v/>
      </c>
      <c r="BB137" s="185">
        <f>IF($BE$4="４週",SUM(W137:AX137),IF($BE$4="暦月",SUM(W137:BA137),""))</f>
        <v>0</v>
      </c>
      <c r="BC137" s="186"/>
      <c r="BD137" s="187">
        <f>IF($BE$4="４週",BB137/4,IF($BE$4="暦月",(BB137/($BE$9/7)),""))</f>
        <v>0</v>
      </c>
      <c r="BE137" s="186"/>
      <c r="BF137" s="182"/>
      <c r="BG137" s="183"/>
      <c r="BH137" s="183"/>
      <c r="BI137" s="183"/>
      <c r="BJ137" s="184"/>
    </row>
    <row r="138" spans="2:62" ht="20.25" customHeight="1" x14ac:dyDescent="0.4">
      <c r="B138" s="188">
        <f>B136+1</f>
        <v>62</v>
      </c>
      <c r="C138" s="190"/>
      <c r="D138" s="191"/>
      <c r="E138" s="129"/>
      <c r="F138" s="130"/>
      <c r="G138" s="129"/>
      <c r="H138" s="130"/>
      <c r="I138" s="194"/>
      <c r="J138" s="195"/>
      <c r="K138" s="198"/>
      <c r="L138" s="199"/>
      <c r="M138" s="199"/>
      <c r="N138" s="191"/>
      <c r="O138" s="172"/>
      <c r="P138" s="173"/>
      <c r="Q138" s="173"/>
      <c r="R138" s="173"/>
      <c r="S138" s="174"/>
      <c r="T138" s="159" t="s">
        <v>18</v>
      </c>
      <c r="U138" s="112"/>
      <c r="V138" s="113"/>
      <c r="W138" s="99"/>
      <c r="X138" s="100"/>
      <c r="Y138" s="100"/>
      <c r="Z138" s="100"/>
      <c r="AA138" s="100"/>
      <c r="AB138" s="100"/>
      <c r="AC138" s="101"/>
      <c r="AD138" s="99"/>
      <c r="AE138" s="100"/>
      <c r="AF138" s="100"/>
      <c r="AG138" s="100"/>
      <c r="AH138" s="100"/>
      <c r="AI138" s="100"/>
      <c r="AJ138" s="101"/>
      <c r="AK138" s="99"/>
      <c r="AL138" s="100"/>
      <c r="AM138" s="100"/>
      <c r="AN138" s="100"/>
      <c r="AO138" s="100"/>
      <c r="AP138" s="100"/>
      <c r="AQ138" s="101"/>
      <c r="AR138" s="99"/>
      <c r="AS138" s="100"/>
      <c r="AT138" s="100"/>
      <c r="AU138" s="100"/>
      <c r="AV138" s="100"/>
      <c r="AW138" s="100"/>
      <c r="AX138" s="101"/>
      <c r="AY138" s="99"/>
      <c r="AZ138" s="100"/>
      <c r="BA138" s="102"/>
      <c r="BB138" s="175"/>
      <c r="BC138" s="176"/>
      <c r="BD138" s="177"/>
      <c r="BE138" s="178"/>
      <c r="BF138" s="179"/>
      <c r="BG138" s="180"/>
      <c r="BH138" s="180"/>
      <c r="BI138" s="180"/>
      <c r="BJ138" s="181"/>
    </row>
    <row r="139" spans="2:62" ht="20.25" customHeight="1" x14ac:dyDescent="0.4">
      <c r="B139" s="189"/>
      <c r="C139" s="192"/>
      <c r="D139" s="193"/>
      <c r="E139" s="170"/>
      <c r="F139" s="171">
        <f>C138</f>
        <v>0</v>
      </c>
      <c r="G139" s="170"/>
      <c r="H139" s="171">
        <f>I138</f>
        <v>0</v>
      </c>
      <c r="I139" s="196"/>
      <c r="J139" s="197"/>
      <c r="K139" s="200"/>
      <c r="L139" s="201"/>
      <c r="M139" s="201"/>
      <c r="N139" s="193"/>
      <c r="O139" s="172"/>
      <c r="P139" s="173"/>
      <c r="Q139" s="173"/>
      <c r="R139" s="173"/>
      <c r="S139" s="174"/>
      <c r="T139" s="160" t="s">
        <v>125</v>
      </c>
      <c r="U139" s="114"/>
      <c r="V139" s="161"/>
      <c r="W139" s="139" t="str">
        <f>IF(W138="","",VLOOKUP(W138,シフト記号表!$C$6:$L$47,10,FALSE))</f>
        <v/>
      </c>
      <c r="X139" s="140" t="str">
        <f>IF(X138="","",VLOOKUP(X138,シフト記号表!$C$6:$L$47,10,FALSE))</f>
        <v/>
      </c>
      <c r="Y139" s="140" t="str">
        <f>IF(Y138="","",VLOOKUP(Y138,シフト記号表!$C$6:$L$47,10,FALSE))</f>
        <v/>
      </c>
      <c r="Z139" s="140" t="str">
        <f>IF(Z138="","",VLOOKUP(Z138,シフト記号表!$C$6:$L$47,10,FALSE))</f>
        <v/>
      </c>
      <c r="AA139" s="140" t="str">
        <f>IF(AA138="","",VLOOKUP(AA138,シフト記号表!$C$6:$L$47,10,FALSE))</f>
        <v/>
      </c>
      <c r="AB139" s="140" t="str">
        <f>IF(AB138="","",VLOOKUP(AB138,シフト記号表!$C$6:$L$47,10,FALSE))</f>
        <v/>
      </c>
      <c r="AC139" s="141" t="str">
        <f>IF(AC138="","",VLOOKUP(AC138,シフト記号表!$C$6:$L$47,10,FALSE))</f>
        <v/>
      </c>
      <c r="AD139" s="139" t="str">
        <f>IF(AD138="","",VLOOKUP(AD138,シフト記号表!$C$6:$L$47,10,FALSE))</f>
        <v/>
      </c>
      <c r="AE139" s="140" t="str">
        <f>IF(AE138="","",VLOOKUP(AE138,シフト記号表!$C$6:$L$47,10,FALSE))</f>
        <v/>
      </c>
      <c r="AF139" s="140" t="str">
        <f>IF(AF138="","",VLOOKUP(AF138,シフト記号表!$C$6:$L$47,10,FALSE))</f>
        <v/>
      </c>
      <c r="AG139" s="140" t="str">
        <f>IF(AG138="","",VLOOKUP(AG138,シフト記号表!$C$6:$L$47,10,FALSE))</f>
        <v/>
      </c>
      <c r="AH139" s="140" t="str">
        <f>IF(AH138="","",VLOOKUP(AH138,シフト記号表!$C$6:$L$47,10,FALSE))</f>
        <v/>
      </c>
      <c r="AI139" s="140" t="str">
        <f>IF(AI138="","",VLOOKUP(AI138,シフト記号表!$C$6:$L$47,10,FALSE))</f>
        <v/>
      </c>
      <c r="AJ139" s="141" t="str">
        <f>IF(AJ138="","",VLOOKUP(AJ138,シフト記号表!$C$6:$L$47,10,FALSE))</f>
        <v/>
      </c>
      <c r="AK139" s="139" t="str">
        <f>IF(AK138="","",VLOOKUP(AK138,シフト記号表!$C$6:$L$47,10,FALSE))</f>
        <v/>
      </c>
      <c r="AL139" s="140" t="str">
        <f>IF(AL138="","",VLOOKUP(AL138,シフト記号表!$C$6:$L$47,10,FALSE))</f>
        <v/>
      </c>
      <c r="AM139" s="140" t="str">
        <f>IF(AM138="","",VLOOKUP(AM138,シフト記号表!$C$6:$L$47,10,FALSE))</f>
        <v/>
      </c>
      <c r="AN139" s="140" t="str">
        <f>IF(AN138="","",VLOOKUP(AN138,シフト記号表!$C$6:$L$47,10,FALSE))</f>
        <v/>
      </c>
      <c r="AO139" s="140" t="str">
        <f>IF(AO138="","",VLOOKUP(AO138,シフト記号表!$C$6:$L$47,10,FALSE))</f>
        <v/>
      </c>
      <c r="AP139" s="140" t="str">
        <f>IF(AP138="","",VLOOKUP(AP138,シフト記号表!$C$6:$L$47,10,FALSE))</f>
        <v/>
      </c>
      <c r="AQ139" s="141" t="str">
        <f>IF(AQ138="","",VLOOKUP(AQ138,シフト記号表!$C$6:$L$47,10,FALSE))</f>
        <v/>
      </c>
      <c r="AR139" s="139" t="str">
        <f>IF(AR138="","",VLOOKUP(AR138,シフト記号表!$C$6:$L$47,10,FALSE))</f>
        <v/>
      </c>
      <c r="AS139" s="140" t="str">
        <f>IF(AS138="","",VLOOKUP(AS138,シフト記号表!$C$6:$L$47,10,FALSE))</f>
        <v/>
      </c>
      <c r="AT139" s="140" t="str">
        <f>IF(AT138="","",VLOOKUP(AT138,シフト記号表!$C$6:$L$47,10,FALSE))</f>
        <v/>
      </c>
      <c r="AU139" s="140" t="str">
        <f>IF(AU138="","",VLOOKUP(AU138,シフト記号表!$C$6:$L$47,10,FALSE))</f>
        <v/>
      </c>
      <c r="AV139" s="140" t="str">
        <f>IF(AV138="","",VLOOKUP(AV138,シフト記号表!$C$6:$L$47,10,FALSE))</f>
        <v/>
      </c>
      <c r="AW139" s="140" t="str">
        <f>IF(AW138="","",VLOOKUP(AW138,シフト記号表!$C$6:$L$47,10,FALSE))</f>
        <v/>
      </c>
      <c r="AX139" s="141" t="str">
        <f>IF(AX138="","",VLOOKUP(AX138,シフト記号表!$C$6:$L$47,10,FALSE))</f>
        <v/>
      </c>
      <c r="AY139" s="139" t="str">
        <f>IF(AY138="","",VLOOKUP(AY138,シフト記号表!$C$6:$L$47,10,FALSE))</f>
        <v/>
      </c>
      <c r="AZ139" s="140" t="str">
        <f>IF(AZ138="","",VLOOKUP(AZ138,シフト記号表!$C$6:$L$47,10,FALSE))</f>
        <v/>
      </c>
      <c r="BA139" s="140" t="str">
        <f>IF(BA138="","",VLOOKUP(BA138,シフト記号表!$C$6:$L$47,10,FALSE))</f>
        <v/>
      </c>
      <c r="BB139" s="185">
        <f>IF($BE$4="４週",SUM(W139:AX139),IF($BE$4="暦月",SUM(W139:BA139),""))</f>
        <v>0</v>
      </c>
      <c r="BC139" s="186"/>
      <c r="BD139" s="187">
        <f>IF($BE$4="４週",BB139/4,IF($BE$4="暦月",(BB139/($BE$9/7)),""))</f>
        <v>0</v>
      </c>
      <c r="BE139" s="186"/>
      <c r="BF139" s="182"/>
      <c r="BG139" s="183"/>
      <c r="BH139" s="183"/>
      <c r="BI139" s="183"/>
      <c r="BJ139" s="184"/>
    </row>
    <row r="140" spans="2:62" ht="20.25" customHeight="1" x14ac:dyDescent="0.4">
      <c r="B140" s="188">
        <f>B138+1</f>
        <v>63</v>
      </c>
      <c r="C140" s="190"/>
      <c r="D140" s="191"/>
      <c r="E140" s="129"/>
      <c r="F140" s="130"/>
      <c r="G140" s="129"/>
      <c r="H140" s="130"/>
      <c r="I140" s="194"/>
      <c r="J140" s="195"/>
      <c r="K140" s="198"/>
      <c r="L140" s="199"/>
      <c r="M140" s="199"/>
      <c r="N140" s="191"/>
      <c r="O140" s="172"/>
      <c r="P140" s="173"/>
      <c r="Q140" s="173"/>
      <c r="R140" s="173"/>
      <c r="S140" s="174"/>
      <c r="T140" s="159" t="s">
        <v>18</v>
      </c>
      <c r="U140" s="112"/>
      <c r="V140" s="113"/>
      <c r="W140" s="99"/>
      <c r="X140" s="100"/>
      <c r="Y140" s="100"/>
      <c r="Z140" s="100"/>
      <c r="AA140" s="100"/>
      <c r="AB140" s="100"/>
      <c r="AC140" s="101"/>
      <c r="AD140" s="99"/>
      <c r="AE140" s="100"/>
      <c r="AF140" s="100"/>
      <c r="AG140" s="100"/>
      <c r="AH140" s="100"/>
      <c r="AI140" s="100"/>
      <c r="AJ140" s="101"/>
      <c r="AK140" s="99"/>
      <c r="AL140" s="100"/>
      <c r="AM140" s="100"/>
      <c r="AN140" s="100"/>
      <c r="AO140" s="100"/>
      <c r="AP140" s="100"/>
      <c r="AQ140" s="101"/>
      <c r="AR140" s="99"/>
      <c r="AS140" s="100"/>
      <c r="AT140" s="100"/>
      <c r="AU140" s="100"/>
      <c r="AV140" s="100"/>
      <c r="AW140" s="100"/>
      <c r="AX140" s="101"/>
      <c r="AY140" s="99"/>
      <c r="AZ140" s="100"/>
      <c r="BA140" s="102"/>
      <c r="BB140" s="175"/>
      <c r="BC140" s="176"/>
      <c r="BD140" s="177"/>
      <c r="BE140" s="178"/>
      <c r="BF140" s="179"/>
      <c r="BG140" s="180"/>
      <c r="BH140" s="180"/>
      <c r="BI140" s="180"/>
      <c r="BJ140" s="181"/>
    </row>
    <row r="141" spans="2:62" ht="20.25" customHeight="1" x14ac:dyDescent="0.4">
      <c r="B141" s="189"/>
      <c r="C141" s="192"/>
      <c r="D141" s="193"/>
      <c r="E141" s="170"/>
      <c r="F141" s="171">
        <f>C140</f>
        <v>0</v>
      </c>
      <c r="G141" s="170"/>
      <c r="H141" s="171">
        <f>I140</f>
        <v>0</v>
      </c>
      <c r="I141" s="196"/>
      <c r="J141" s="197"/>
      <c r="K141" s="200"/>
      <c r="L141" s="201"/>
      <c r="M141" s="201"/>
      <c r="N141" s="193"/>
      <c r="O141" s="172"/>
      <c r="P141" s="173"/>
      <c r="Q141" s="173"/>
      <c r="R141" s="173"/>
      <c r="S141" s="174"/>
      <c r="T141" s="160" t="s">
        <v>125</v>
      </c>
      <c r="U141" s="114"/>
      <c r="V141" s="161"/>
      <c r="W141" s="139" t="str">
        <f>IF(W140="","",VLOOKUP(W140,シフト記号表!$C$6:$L$47,10,FALSE))</f>
        <v/>
      </c>
      <c r="X141" s="140" t="str">
        <f>IF(X140="","",VLOOKUP(X140,シフト記号表!$C$6:$L$47,10,FALSE))</f>
        <v/>
      </c>
      <c r="Y141" s="140" t="str">
        <f>IF(Y140="","",VLOOKUP(Y140,シフト記号表!$C$6:$L$47,10,FALSE))</f>
        <v/>
      </c>
      <c r="Z141" s="140" t="str">
        <f>IF(Z140="","",VLOOKUP(Z140,シフト記号表!$C$6:$L$47,10,FALSE))</f>
        <v/>
      </c>
      <c r="AA141" s="140" t="str">
        <f>IF(AA140="","",VLOOKUP(AA140,シフト記号表!$C$6:$L$47,10,FALSE))</f>
        <v/>
      </c>
      <c r="AB141" s="140" t="str">
        <f>IF(AB140="","",VLOOKUP(AB140,シフト記号表!$C$6:$L$47,10,FALSE))</f>
        <v/>
      </c>
      <c r="AC141" s="141" t="str">
        <f>IF(AC140="","",VLOOKUP(AC140,シフト記号表!$C$6:$L$47,10,FALSE))</f>
        <v/>
      </c>
      <c r="AD141" s="139" t="str">
        <f>IF(AD140="","",VLOOKUP(AD140,シフト記号表!$C$6:$L$47,10,FALSE))</f>
        <v/>
      </c>
      <c r="AE141" s="140" t="str">
        <f>IF(AE140="","",VLOOKUP(AE140,シフト記号表!$C$6:$L$47,10,FALSE))</f>
        <v/>
      </c>
      <c r="AF141" s="140" t="str">
        <f>IF(AF140="","",VLOOKUP(AF140,シフト記号表!$C$6:$L$47,10,FALSE))</f>
        <v/>
      </c>
      <c r="AG141" s="140" t="str">
        <f>IF(AG140="","",VLOOKUP(AG140,シフト記号表!$C$6:$L$47,10,FALSE))</f>
        <v/>
      </c>
      <c r="AH141" s="140" t="str">
        <f>IF(AH140="","",VLOOKUP(AH140,シフト記号表!$C$6:$L$47,10,FALSE))</f>
        <v/>
      </c>
      <c r="AI141" s="140" t="str">
        <f>IF(AI140="","",VLOOKUP(AI140,シフト記号表!$C$6:$L$47,10,FALSE))</f>
        <v/>
      </c>
      <c r="AJ141" s="141" t="str">
        <f>IF(AJ140="","",VLOOKUP(AJ140,シフト記号表!$C$6:$L$47,10,FALSE))</f>
        <v/>
      </c>
      <c r="AK141" s="139" t="str">
        <f>IF(AK140="","",VLOOKUP(AK140,シフト記号表!$C$6:$L$47,10,FALSE))</f>
        <v/>
      </c>
      <c r="AL141" s="140" t="str">
        <f>IF(AL140="","",VLOOKUP(AL140,シフト記号表!$C$6:$L$47,10,FALSE))</f>
        <v/>
      </c>
      <c r="AM141" s="140" t="str">
        <f>IF(AM140="","",VLOOKUP(AM140,シフト記号表!$C$6:$L$47,10,FALSE))</f>
        <v/>
      </c>
      <c r="AN141" s="140" t="str">
        <f>IF(AN140="","",VLOOKUP(AN140,シフト記号表!$C$6:$L$47,10,FALSE))</f>
        <v/>
      </c>
      <c r="AO141" s="140" t="str">
        <f>IF(AO140="","",VLOOKUP(AO140,シフト記号表!$C$6:$L$47,10,FALSE))</f>
        <v/>
      </c>
      <c r="AP141" s="140" t="str">
        <f>IF(AP140="","",VLOOKUP(AP140,シフト記号表!$C$6:$L$47,10,FALSE))</f>
        <v/>
      </c>
      <c r="AQ141" s="141" t="str">
        <f>IF(AQ140="","",VLOOKUP(AQ140,シフト記号表!$C$6:$L$47,10,FALSE))</f>
        <v/>
      </c>
      <c r="AR141" s="139" t="str">
        <f>IF(AR140="","",VLOOKUP(AR140,シフト記号表!$C$6:$L$47,10,FALSE))</f>
        <v/>
      </c>
      <c r="AS141" s="140" t="str">
        <f>IF(AS140="","",VLOOKUP(AS140,シフト記号表!$C$6:$L$47,10,FALSE))</f>
        <v/>
      </c>
      <c r="AT141" s="140" t="str">
        <f>IF(AT140="","",VLOOKUP(AT140,シフト記号表!$C$6:$L$47,10,FALSE))</f>
        <v/>
      </c>
      <c r="AU141" s="140" t="str">
        <f>IF(AU140="","",VLOOKUP(AU140,シフト記号表!$C$6:$L$47,10,FALSE))</f>
        <v/>
      </c>
      <c r="AV141" s="140" t="str">
        <f>IF(AV140="","",VLOOKUP(AV140,シフト記号表!$C$6:$L$47,10,FALSE))</f>
        <v/>
      </c>
      <c r="AW141" s="140" t="str">
        <f>IF(AW140="","",VLOOKUP(AW140,シフト記号表!$C$6:$L$47,10,FALSE))</f>
        <v/>
      </c>
      <c r="AX141" s="141" t="str">
        <f>IF(AX140="","",VLOOKUP(AX140,シフト記号表!$C$6:$L$47,10,FALSE))</f>
        <v/>
      </c>
      <c r="AY141" s="139" t="str">
        <f>IF(AY140="","",VLOOKUP(AY140,シフト記号表!$C$6:$L$47,10,FALSE))</f>
        <v/>
      </c>
      <c r="AZ141" s="140" t="str">
        <f>IF(AZ140="","",VLOOKUP(AZ140,シフト記号表!$C$6:$L$47,10,FALSE))</f>
        <v/>
      </c>
      <c r="BA141" s="140" t="str">
        <f>IF(BA140="","",VLOOKUP(BA140,シフト記号表!$C$6:$L$47,10,FALSE))</f>
        <v/>
      </c>
      <c r="BB141" s="185">
        <f>IF($BE$4="４週",SUM(W141:AX141),IF($BE$4="暦月",SUM(W141:BA141),""))</f>
        <v>0</v>
      </c>
      <c r="BC141" s="186"/>
      <c r="BD141" s="187">
        <f>IF($BE$4="４週",BB141/4,IF($BE$4="暦月",(BB141/($BE$9/7)),""))</f>
        <v>0</v>
      </c>
      <c r="BE141" s="186"/>
      <c r="BF141" s="182"/>
      <c r="BG141" s="183"/>
      <c r="BH141" s="183"/>
      <c r="BI141" s="183"/>
      <c r="BJ141" s="184"/>
    </row>
    <row r="142" spans="2:62" ht="20.25" customHeight="1" x14ac:dyDescent="0.4">
      <c r="B142" s="188">
        <f>B140+1</f>
        <v>64</v>
      </c>
      <c r="C142" s="190"/>
      <c r="D142" s="191"/>
      <c r="E142" s="129"/>
      <c r="F142" s="130"/>
      <c r="G142" s="129"/>
      <c r="H142" s="130"/>
      <c r="I142" s="194"/>
      <c r="J142" s="195"/>
      <c r="K142" s="198"/>
      <c r="L142" s="199"/>
      <c r="M142" s="199"/>
      <c r="N142" s="191"/>
      <c r="O142" s="172"/>
      <c r="P142" s="173"/>
      <c r="Q142" s="173"/>
      <c r="R142" s="173"/>
      <c r="S142" s="174"/>
      <c r="T142" s="159" t="s">
        <v>18</v>
      </c>
      <c r="U142" s="112"/>
      <c r="V142" s="113"/>
      <c r="W142" s="99"/>
      <c r="X142" s="100"/>
      <c r="Y142" s="100"/>
      <c r="Z142" s="100"/>
      <c r="AA142" s="100"/>
      <c r="AB142" s="100"/>
      <c r="AC142" s="101"/>
      <c r="AD142" s="99"/>
      <c r="AE142" s="100"/>
      <c r="AF142" s="100"/>
      <c r="AG142" s="100"/>
      <c r="AH142" s="100"/>
      <c r="AI142" s="100"/>
      <c r="AJ142" s="101"/>
      <c r="AK142" s="99"/>
      <c r="AL142" s="100"/>
      <c r="AM142" s="100"/>
      <c r="AN142" s="100"/>
      <c r="AO142" s="100"/>
      <c r="AP142" s="100"/>
      <c r="AQ142" s="101"/>
      <c r="AR142" s="99"/>
      <c r="AS142" s="100"/>
      <c r="AT142" s="100"/>
      <c r="AU142" s="100"/>
      <c r="AV142" s="100"/>
      <c r="AW142" s="100"/>
      <c r="AX142" s="101"/>
      <c r="AY142" s="99"/>
      <c r="AZ142" s="100"/>
      <c r="BA142" s="102"/>
      <c r="BB142" s="175"/>
      <c r="BC142" s="176"/>
      <c r="BD142" s="177"/>
      <c r="BE142" s="178"/>
      <c r="BF142" s="179"/>
      <c r="BG142" s="180"/>
      <c r="BH142" s="180"/>
      <c r="BI142" s="180"/>
      <c r="BJ142" s="181"/>
    </row>
    <row r="143" spans="2:62" ht="20.25" customHeight="1" x14ac:dyDescent="0.4">
      <c r="B143" s="189"/>
      <c r="C143" s="192"/>
      <c r="D143" s="193"/>
      <c r="E143" s="170"/>
      <c r="F143" s="171">
        <f>C142</f>
        <v>0</v>
      </c>
      <c r="G143" s="170"/>
      <c r="H143" s="171">
        <f>I142</f>
        <v>0</v>
      </c>
      <c r="I143" s="196"/>
      <c r="J143" s="197"/>
      <c r="K143" s="200"/>
      <c r="L143" s="201"/>
      <c r="M143" s="201"/>
      <c r="N143" s="193"/>
      <c r="O143" s="172"/>
      <c r="P143" s="173"/>
      <c r="Q143" s="173"/>
      <c r="R143" s="173"/>
      <c r="S143" s="174"/>
      <c r="T143" s="160" t="s">
        <v>125</v>
      </c>
      <c r="U143" s="114"/>
      <c r="V143" s="161"/>
      <c r="W143" s="139" t="str">
        <f>IF(W142="","",VLOOKUP(W142,シフト記号表!$C$6:$L$47,10,FALSE))</f>
        <v/>
      </c>
      <c r="X143" s="140" t="str">
        <f>IF(X142="","",VLOOKUP(X142,シフト記号表!$C$6:$L$47,10,FALSE))</f>
        <v/>
      </c>
      <c r="Y143" s="140" t="str">
        <f>IF(Y142="","",VLOOKUP(Y142,シフト記号表!$C$6:$L$47,10,FALSE))</f>
        <v/>
      </c>
      <c r="Z143" s="140" t="str">
        <f>IF(Z142="","",VLOOKUP(Z142,シフト記号表!$C$6:$L$47,10,FALSE))</f>
        <v/>
      </c>
      <c r="AA143" s="140" t="str">
        <f>IF(AA142="","",VLOOKUP(AA142,シフト記号表!$C$6:$L$47,10,FALSE))</f>
        <v/>
      </c>
      <c r="AB143" s="140" t="str">
        <f>IF(AB142="","",VLOOKUP(AB142,シフト記号表!$C$6:$L$47,10,FALSE))</f>
        <v/>
      </c>
      <c r="AC143" s="141" t="str">
        <f>IF(AC142="","",VLOOKUP(AC142,シフト記号表!$C$6:$L$47,10,FALSE))</f>
        <v/>
      </c>
      <c r="AD143" s="139" t="str">
        <f>IF(AD142="","",VLOOKUP(AD142,シフト記号表!$C$6:$L$47,10,FALSE))</f>
        <v/>
      </c>
      <c r="AE143" s="140" t="str">
        <f>IF(AE142="","",VLOOKUP(AE142,シフト記号表!$C$6:$L$47,10,FALSE))</f>
        <v/>
      </c>
      <c r="AF143" s="140" t="str">
        <f>IF(AF142="","",VLOOKUP(AF142,シフト記号表!$C$6:$L$47,10,FALSE))</f>
        <v/>
      </c>
      <c r="AG143" s="140" t="str">
        <f>IF(AG142="","",VLOOKUP(AG142,シフト記号表!$C$6:$L$47,10,FALSE))</f>
        <v/>
      </c>
      <c r="AH143" s="140" t="str">
        <f>IF(AH142="","",VLOOKUP(AH142,シフト記号表!$C$6:$L$47,10,FALSE))</f>
        <v/>
      </c>
      <c r="AI143" s="140" t="str">
        <f>IF(AI142="","",VLOOKUP(AI142,シフト記号表!$C$6:$L$47,10,FALSE))</f>
        <v/>
      </c>
      <c r="AJ143" s="141" t="str">
        <f>IF(AJ142="","",VLOOKUP(AJ142,シフト記号表!$C$6:$L$47,10,FALSE))</f>
        <v/>
      </c>
      <c r="AK143" s="139" t="str">
        <f>IF(AK142="","",VLOOKUP(AK142,シフト記号表!$C$6:$L$47,10,FALSE))</f>
        <v/>
      </c>
      <c r="AL143" s="140" t="str">
        <f>IF(AL142="","",VLOOKUP(AL142,シフト記号表!$C$6:$L$47,10,FALSE))</f>
        <v/>
      </c>
      <c r="AM143" s="140" t="str">
        <f>IF(AM142="","",VLOOKUP(AM142,シフト記号表!$C$6:$L$47,10,FALSE))</f>
        <v/>
      </c>
      <c r="AN143" s="140" t="str">
        <f>IF(AN142="","",VLOOKUP(AN142,シフト記号表!$C$6:$L$47,10,FALSE))</f>
        <v/>
      </c>
      <c r="AO143" s="140" t="str">
        <f>IF(AO142="","",VLOOKUP(AO142,シフト記号表!$C$6:$L$47,10,FALSE))</f>
        <v/>
      </c>
      <c r="AP143" s="140" t="str">
        <f>IF(AP142="","",VLOOKUP(AP142,シフト記号表!$C$6:$L$47,10,FALSE))</f>
        <v/>
      </c>
      <c r="AQ143" s="141" t="str">
        <f>IF(AQ142="","",VLOOKUP(AQ142,シフト記号表!$C$6:$L$47,10,FALSE))</f>
        <v/>
      </c>
      <c r="AR143" s="139" t="str">
        <f>IF(AR142="","",VLOOKUP(AR142,シフト記号表!$C$6:$L$47,10,FALSE))</f>
        <v/>
      </c>
      <c r="AS143" s="140" t="str">
        <f>IF(AS142="","",VLOOKUP(AS142,シフト記号表!$C$6:$L$47,10,FALSE))</f>
        <v/>
      </c>
      <c r="AT143" s="140" t="str">
        <f>IF(AT142="","",VLOOKUP(AT142,シフト記号表!$C$6:$L$47,10,FALSE))</f>
        <v/>
      </c>
      <c r="AU143" s="140" t="str">
        <f>IF(AU142="","",VLOOKUP(AU142,シフト記号表!$C$6:$L$47,10,FALSE))</f>
        <v/>
      </c>
      <c r="AV143" s="140" t="str">
        <f>IF(AV142="","",VLOOKUP(AV142,シフト記号表!$C$6:$L$47,10,FALSE))</f>
        <v/>
      </c>
      <c r="AW143" s="140" t="str">
        <f>IF(AW142="","",VLOOKUP(AW142,シフト記号表!$C$6:$L$47,10,FALSE))</f>
        <v/>
      </c>
      <c r="AX143" s="141" t="str">
        <f>IF(AX142="","",VLOOKUP(AX142,シフト記号表!$C$6:$L$47,10,FALSE))</f>
        <v/>
      </c>
      <c r="AY143" s="139" t="str">
        <f>IF(AY142="","",VLOOKUP(AY142,シフト記号表!$C$6:$L$47,10,FALSE))</f>
        <v/>
      </c>
      <c r="AZ143" s="140" t="str">
        <f>IF(AZ142="","",VLOOKUP(AZ142,シフト記号表!$C$6:$L$47,10,FALSE))</f>
        <v/>
      </c>
      <c r="BA143" s="140" t="str">
        <f>IF(BA142="","",VLOOKUP(BA142,シフト記号表!$C$6:$L$47,10,FALSE))</f>
        <v/>
      </c>
      <c r="BB143" s="185">
        <f>IF($BE$4="４週",SUM(W143:AX143),IF($BE$4="暦月",SUM(W143:BA143),""))</f>
        <v>0</v>
      </c>
      <c r="BC143" s="186"/>
      <c r="BD143" s="187">
        <f>IF($BE$4="４週",BB143/4,IF($BE$4="暦月",(BB143/($BE$9/7)),""))</f>
        <v>0</v>
      </c>
      <c r="BE143" s="186"/>
      <c r="BF143" s="182"/>
      <c r="BG143" s="183"/>
      <c r="BH143" s="183"/>
      <c r="BI143" s="183"/>
      <c r="BJ143" s="184"/>
    </row>
    <row r="144" spans="2:62" ht="20.25" customHeight="1" x14ac:dyDescent="0.4">
      <c r="B144" s="188">
        <f>B142+1</f>
        <v>65</v>
      </c>
      <c r="C144" s="190"/>
      <c r="D144" s="191"/>
      <c r="E144" s="129"/>
      <c r="F144" s="130"/>
      <c r="G144" s="129"/>
      <c r="H144" s="130"/>
      <c r="I144" s="194"/>
      <c r="J144" s="195"/>
      <c r="K144" s="198"/>
      <c r="L144" s="199"/>
      <c r="M144" s="199"/>
      <c r="N144" s="191"/>
      <c r="O144" s="172"/>
      <c r="P144" s="173"/>
      <c r="Q144" s="173"/>
      <c r="R144" s="173"/>
      <c r="S144" s="174"/>
      <c r="T144" s="159" t="s">
        <v>18</v>
      </c>
      <c r="U144" s="112"/>
      <c r="V144" s="113"/>
      <c r="W144" s="99"/>
      <c r="X144" s="100"/>
      <c r="Y144" s="100"/>
      <c r="Z144" s="100"/>
      <c r="AA144" s="100"/>
      <c r="AB144" s="100"/>
      <c r="AC144" s="101"/>
      <c r="AD144" s="99"/>
      <c r="AE144" s="100"/>
      <c r="AF144" s="100"/>
      <c r="AG144" s="100"/>
      <c r="AH144" s="100"/>
      <c r="AI144" s="100"/>
      <c r="AJ144" s="101"/>
      <c r="AK144" s="99"/>
      <c r="AL144" s="100"/>
      <c r="AM144" s="100"/>
      <c r="AN144" s="100"/>
      <c r="AO144" s="100"/>
      <c r="AP144" s="100"/>
      <c r="AQ144" s="101"/>
      <c r="AR144" s="99"/>
      <c r="AS144" s="100"/>
      <c r="AT144" s="100"/>
      <c r="AU144" s="100"/>
      <c r="AV144" s="100"/>
      <c r="AW144" s="100"/>
      <c r="AX144" s="101"/>
      <c r="AY144" s="99"/>
      <c r="AZ144" s="100"/>
      <c r="BA144" s="102"/>
      <c r="BB144" s="175"/>
      <c r="BC144" s="176"/>
      <c r="BD144" s="177"/>
      <c r="BE144" s="178"/>
      <c r="BF144" s="179"/>
      <c r="BG144" s="180"/>
      <c r="BH144" s="180"/>
      <c r="BI144" s="180"/>
      <c r="BJ144" s="181"/>
    </row>
    <row r="145" spans="2:62" ht="20.25" customHeight="1" x14ac:dyDescent="0.4">
      <c r="B145" s="189"/>
      <c r="C145" s="192"/>
      <c r="D145" s="193"/>
      <c r="E145" s="170"/>
      <c r="F145" s="171">
        <f>C144</f>
        <v>0</v>
      </c>
      <c r="G145" s="170"/>
      <c r="H145" s="171">
        <f>I144</f>
        <v>0</v>
      </c>
      <c r="I145" s="196"/>
      <c r="J145" s="197"/>
      <c r="K145" s="200"/>
      <c r="L145" s="201"/>
      <c r="M145" s="201"/>
      <c r="N145" s="193"/>
      <c r="O145" s="172"/>
      <c r="P145" s="173"/>
      <c r="Q145" s="173"/>
      <c r="R145" s="173"/>
      <c r="S145" s="174"/>
      <c r="T145" s="160" t="s">
        <v>125</v>
      </c>
      <c r="U145" s="114"/>
      <c r="V145" s="161"/>
      <c r="W145" s="139" t="str">
        <f>IF(W144="","",VLOOKUP(W144,シフト記号表!$C$6:$L$47,10,FALSE))</f>
        <v/>
      </c>
      <c r="X145" s="140" t="str">
        <f>IF(X144="","",VLOOKUP(X144,シフト記号表!$C$6:$L$47,10,FALSE))</f>
        <v/>
      </c>
      <c r="Y145" s="140" t="str">
        <f>IF(Y144="","",VLOOKUP(Y144,シフト記号表!$C$6:$L$47,10,FALSE))</f>
        <v/>
      </c>
      <c r="Z145" s="140" t="str">
        <f>IF(Z144="","",VLOOKUP(Z144,シフト記号表!$C$6:$L$47,10,FALSE))</f>
        <v/>
      </c>
      <c r="AA145" s="140" t="str">
        <f>IF(AA144="","",VLOOKUP(AA144,シフト記号表!$C$6:$L$47,10,FALSE))</f>
        <v/>
      </c>
      <c r="AB145" s="140" t="str">
        <f>IF(AB144="","",VLOOKUP(AB144,シフト記号表!$C$6:$L$47,10,FALSE))</f>
        <v/>
      </c>
      <c r="AC145" s="141" t="str">
        <f>IF(AC144="","",VLOOKUP(AC144,シフト記号表!$C$6:$L$47,10,FALSE))</f>
        <v/>
      </c>
      <c r="AD145" s="139" t="str">
        <f>IF(AD144="","",VLOOKUP(AD144,シフト記号表!$C$6:$L$47,10,FALSE))</f>
        <v/>
      </c>
      <c r="AE145" s="140" t="str">
        <f>IF(AE144="","",VLOOKUP(AE144,シフト記号表!$C$6:$L$47,10,FALSE))</f>
        <v/>
      </c>
      <c r="AF145" s="140" t="str">
        <f>IF(AF144="","",VLOOKUP(AF144,シフト記号表!$C$6:$L$47,10,FALSE))</f>
        <v/>
      </c>
      <c r="AG145" s="140" t="str">
        <f>IF(AG144="","",VLOOKUP(AG144,シフト記号表!$C$6:$L$47,10,FALSE))</f>
        <v/>
      </c>
      <c r="AH145" s="140" t="str">
        <f>IF(AH144="","",VLOOKUP(AH144,シフト記号表!$C$6:$L$47,10,FALSE))</f>
        <v/>
      </c>
      <c r="AI145" s="140" t="str">
        <f>IF(AI144="","",VLOOKUP(AI144,シフト記号表!$C$6:$L$47,10,FALSE))</f>
        <v/>
      </c>
      <c r="AJ145" s="141" t="str">
        <f>IF(AJ144="","",VLOOKUP(AJ144,シフト記号表!$C$6:$L$47,10,FALSE))</f>
        <v/>
      </c>
      <c r="AK145" s="139" t="str">
        <f>IF(AK144="","",VLOOKUP(AK144,シフト記号表!$C$6:$L$47,10,FALSE))</f>
        <v/>
      </c>
      <c r="AL145" s="140" t="str">
        <f>IF(AL144="","",VLOOKUP(AL144,シフト記号表!$C$6:$L$47,10,FALSE))</f>
        <v/>
      </c>
      <c r="AM145" s="140" t="str">
        <f>IF(AM144="","",VLOOKUP(AM144,シフト記号表!$C$6:$L$47,10,FALSE))</f>
        <v/>
      </c>
      <c r="AN145" s="140" t="str">
        <f>IF(AN144="","",VLOOKUP(AN144,シフト記号表!$C$6:$L$47,10,FALSE))</f>
        <v/>
      </c>
      <c r="AO145" s="140" t="str">
        <f>IF(AO144="","",VLOOKUP(AO144,シフト記号表!$C$6:$L$47,10,FALSE))</f>
        <v/>
      </c>
      <c r="AP145" s="140" t="str">
        <f>IF(AP144="","",VLOOKUP(AP144,シフト記号表!$C$6:$L$47,10,FALSE))</f>
        <v/>
      </c>
      <c r="AQ145" s="141" t="str">
        <f>IF(AQ144="","",VLOOKUP(AQ144,シフト記号表!$C$6:$L$47,10,FALSE))</f>
        <v/>
      </c>
      <c r="AR145" s="139" t="str">
        <f>IF(AR144="","",VLOOKUP(AR144,シフト記号表!$C$6:$L$47,10,FALSE))</f>
        <v/>
      </c>
      <c r="AS145" s="140" t="str">
        <f>IF(AS144="","",VLOOKUP(AS144,シフト記号表!$C$6:$L$47,10,FALSE))</f>
        <v/>
      </c>
      <c r="AT145" s="140" t="str">
        <f>IF(AT144="","",VLOOKUP(AT144,シフト記号表!$C$6:$L$47,10,FALSE))</f>
        <v/>
      </c>
      <c r="AU145" s="140" t="str">
        <f>IF(AU144="","",VLOOKUP(AU144,シフト記号表!$C$6:$L$47,10,FALSE))</f>
        <v/>
      </c>
      <c r="AV145" s="140" t="str">
        <f>IF(AV144="","",VLOOKUP(AV144,シフト記号表!$C$6:$L$47,10,FALSE))</f>
        <v/>
      </c>
      <c r="AW145" s="140" t="str">
        <f>IF(AW144="","",VLOOKUP(AW144,シフト記号表!$C$6:$L$47,10,FALSE))</f>
        <v/>
      </c>
      <c r="AX145" s="141" t="str">
        <f>IF(AX144="","",VLOOKUP(AX144,シフト記号表!$C$6:$L$47,10,FALSE))</f>
        <v/>
      </c>
      <c r="AY145" s="139" t="str">
        <f>IF(AY144="","",VLOOKUP(AY144,シフト記号表!$C$6:$L$47,10,FALSE))</f>
        <v/>
      </c>
      <c r="AZ145" s="140" t="str">
        <f>IF(AZ144="","",VLOOKUP(AZ144,シフト記号表!$C$6:$L$47,10,FALSE))</f>
        <v/>
      </c>
      <c r="BA145" s="140" t="str">
        <f>IF(BA144="","",VLOOKUP(BA144,シフト記号表!$C$6:$L$47,10,FALSE))</f>
        <v/>
      </c>
      <c r="BB145" s="185">
        <f>IF($BE$4="４週",SUM(W145:AX145),IF($BE$4="暦月",SUM(W145:BA145),""))</f>
        <v>0</v>
      </c>
      <c r="BC145" s="186"/>
      <c r="BD145" s="187">
        <f>IF($BE$4="４週",BB145/4,IF($BE$4="暦月",(BB145/($BE$9/7)),""))</f>
        <v>0</v>
      </c>
      <c r="BE145" s="186"/>
      <c r="BF145" s="182"/>
      <c r="BG145" s="183"/>
      <c r="BH145" s="183"/>
      <c r="BI145" s="183"/>
      <c r="BJ145" s="184"/>
    </row>
    <row r="146" spans="2:62" ht="20.25" customHeight="1" x14ac:dyDescent="0.4">
      <c r="B146" s="188">
        <f>B144+1</f>
        <v>66</v>
      </c>
      <c r="C146" s="190"/>
      <c r="D146" s="191"/>
      <c r="E146" s="129"/>
      <c r="F146" s="130"/>
      <c r="G146" s="129"/>
      <c r="H146" s="130"/>
      <c r="I146" s="194"/>
      <c r="J146" s="195"/>
      <c r="K146" s="198"/>
      <c r="L146" s="199"/>
      <c r="M146" s="199"/>
      <c r="N146" s="191"/>
      <c r="O146" s="172"/>
      <c r="P146" s="173"/>
      <c r="Q146" s="173"/>
      <c r="R146" s="173"/>
      <c r="S146" s="174"/>
      <c r="T146" s="159" t="s">
        <v>18</v>
      </c>
      <c r="U146" s="112"/>
      <c r="V146" s="113"/>
      <c r="W146" s="99"/>
      <c r="X146" s="100"/>
      <c r="Y146" s="100"/>
      <c r="Z146" s="100"/>
      <c r="AA146" s="100"/>
      <c r="AB146" s="100"/>
      <c r="AC146" s="101"/>
      <c r="AD146" s="99"/>
      <c r="AE146" s="100"/>
      <c r="AF146" s="100"/>
      <c r="AG146" s="100"/>
      <c r="AH146" s="100"/>
      <c r="AI146" s="100"/>
      <c r="AJ146" s="101"/>
      <c r="AK146" s="99"/>
      <c r="AL146" s="100"/>
      <c r="AM146" s="100"/>
      <c r="AN146" s="100"/>
      <c r="AO146" s="100"/>
      <c r="AP146" s="100"/>
      <c r="AQ146" s="101"/>
      <c r="AR146" s="99"/>
      <c r="AS146" s="100"/>
      <c r="AT146" s="100"/>
      <c r="AU146" s="100"/>
      <c r="AV146" s="100"/>
      <c r="AW146" s="100"/>
      <c r="AX146" s="101"/>
      <c r="AY146" s="99"/>
      <c r="AZ146" s="100"/>
      <c r="BA146" s="102"/>
      <c r="BB146" s="175"/>
      <c r="BC146" s="176"/>
      <c r="BD146" s="177"/>
      <c r="BE146" s="178"/>
      <c r="BF146" s="179"/>
      <c r="BG146" s="180"/>
      <c r="BH146" s="180"/>
      <c r="BI146" s="180"/>
      <c r="BJ146" s="181"/>
    </row>
    <row r="147" spans="2:62" ht="20.25" customHeight="1" x14ac:dyDescent="0.4">
      <c r="B147" s="189"/>
      <c r="C147" s="192"/>
      <c r="D147" s="193"/>
      <c r="E147" s="170"/>
      <c r="F147" s="171">
        <f>C146</f>
        <v>0</v>
      </c>
      <c r="G147" s="170"/>
      <c r="H147" s="171">
        <f>I146</f>
        <v>0</v>
      </c>
      <c r="I147" s="196"/>
      <c r="J147" s="197"/>
      <c r="K147" s="200"/>
      <c r="L147" s="201"/>
      <c r="M147" s="201"/>
      <c r="N147" s="193"/>
      <c r="O147" s="172"/>
      <c r="P147" s="173"/>
      <c r="Q147" s="173"/>
      <c r="R147" s="173"/>
      <c r="S147" s="174"/>
      <c r="T147" s="160" t="s">
        <v>125</v>
      </c>
      <c r="U147" s="114"/>
      <c r="V147" s="161"/>
      <c r="W147" s="139" t="str">
        <f>IF(W146="","",VLOOKUP(W146,シフト記号表!$C$6:$L$47,10,FALSE))</f>
        <v/>
      </c>
      <c r="X147" s="140" t="str">
        <f>IF(X146="","",VLOOKUP(X146,シフト記号表!$C$6:$L$47,10,FALSE))</f>
        <v/>
      </c>
      <c r="Y147" s="140" t="str">
        <f>IF(Y146="","",VLOOKUP(Y146,シフト記号表!$C$6:$L$47,10,FALSE))</f>
        <v/>
      </c>
      <c r="Z147" s="140" t="str">
        <f>IF(Z146="","",VLOOKUP(Z146,シフト記号表!$C$6:$L$47,10,FALSE))</f>
        <v/>
      </c>
      <c r="AA147" s="140" t="str">
        <f>IF(AA146="","",VLOOKUP(AA146,シフト記号表!$C$6:$L$47,10,FALSE))</f>
        <v/>
      </c>
      <c r="AB147" s="140" t="str">
        <f>IF(AB146="","",VLOOKUP(AB146,シフト記号表!$C$6:$L$47,10,FALSE))</f>
        <v/>
      </c>
      <c r="AC147" s="141" t="str">
        <f>IF(AC146="","",VLOOKUP(AC146,シフト記号表!$C$6:$L$47,10,FALSE))</f>
        <v/>
      </c>
      <c r="AD147" s="139" t="str">
        <f>IF(AD146="","",VLOOKUP(AD146,シフト記号表!$C$6:$L$47,10,FALSE))</f>
        <v/>
      </c>
      <c r="AE147" s="140" t="str">
        <f>IF(AE146="","",VLOOKUP(AE146,シフト記号表!$C$6:$L$47,10,FALSE))</f>
        <v/>
      </c>
      <c r="AF147" s="140" t="str">
        <f>IF(AF146="","",VLOOKUP(AF146,シフト記号表!$C$6:$L$47,10,FALSE))</f>
        <v/>
      </c>
      <c r="AG147" s="140" t="str">
        <f>IF(AG146="","",VLOOKUP(AG146,シフト記号表!$C$6:$L$47,10,FALSE))</f>
        <v/>
      </c>
      <c r="AH147" s="140" t="str">
        <f>IF(AH146="","",VLOOKUP(AH146,シフト記号表!$C$6:$L$47,10,FALSE))</f>
        <v/>
      </c>
      <c r="AI147" s="140" t="str">
        <f>IF(AI146="","",VLOOKUP(AI146,シフト記号表!$C$6:$L$47,10,FALSE))</f>
        <v/>
      </c>
      <c r="AJ147" s="141" t="str">
        <f>IF(AJ146="","",VLOOKUP(AJ146,シフト記号表!$C$6:$L$47,10,FALSE))</f>
        <v/>
      </c>
      <c r="AK147" s="139" t="str">
        <f>IF(AK146="","",VLOOKUP(AK146,シフト記号表!$C$6:$L$47,10,FALSE))</f>
        <v/>
      </c>
      <c r="AL147" s="140" t="str">
        <f>IF(AL146="","",VLOOKUP(AL146,シフト記号表!$C$6:$L$47,10,FALSE))</f>
        <v/>
      </c>
      <c r="AM147" s="140" t="str">
        <f>IF(AM146="","",VLOOKUP(AM146,シフト記号表!$C$6:$L$47,10,FALSE))</f>
        <v/>
      </c>
      <c r="AN147" s="140" t="str">
        <f>IF(AN146="","",VLOOKUP(AN146,シフト記号表!$C$6:$L$47,10,FALSE))</f>
        <v/>
      </c>
      <c r="AO147" s="140" t="str">
        <f>IF(AO146="","",VLOOKUP(AO146,シフト記号表!$C$6:$L$47,10,FALSE))</f>
        <v/>
      </c>
      <c r="AP147" s="140" t="str">
        <f>IF(AP146="","",VLOOKUP(AP146,シフト記号表!$C$6:$L$47,10,FALSE))</f>
        <v/>
      </c>
      <c r="AQ147" s="141" t="str">
        <f>IF(AQ146="","",VLOOKUP(AQ146,シフト記号表!$C$6:$L$47,10,FALSE))</f>
        <v/>
      </c>
      <c r="AR147" s="139" t="str">
        <f>IF(AR146="","",VLOOKUP(AR146,シフト記号表!$C$6:$L$47,10,FALSE))</f>
        <v/>
      </c>
      <c r="AS147" s="140" t="str">
        <f>IF(AS146="","",VLOOKUP(AS146,シフト記号表!$C$6:$L$47,10,FALSE))</f>
        <v/>
      </c>
      <c r="AT147" s="140" t="str">
        <f>IF(AT146="","",VLOOKUP(AT146,シフト記号表!$C$6:$L$47,10,FALSE))</f>
        <v/>
      </c>
      <c r="AU147" s="140" t="str">
        <f>IF(AU146="","",VLOOKUP(AU146,シフト記号表!$C$6:$L$47,10,FALSE))</f>
        <v/>
      </c>
      <c r="AV147" s="140" t="str">
        <f>IF(AV146="","",VLOOKUP(AV146,シフト記号表!$C$6:$L$47,10,FALSE))</f>
        <v/>
      </c>
      <c r="AW147" s="140" t="str">
        <f>IF(AW146="","",VLOOKUP(AW146,シフト記号表!$C$6:$L$47,10,FALSE))</f>
        <v/>
      </c>
      <c r="AX147" s="141" t="str">
        <f>IF(AX146="","",VLOOKUP(AX146,シフト記号表!$C$6:$L$47,10,FALSE))</f>
        <v/>
      </c>
      <c r="AY147" s="139" t="str">
        <f>IF(AY146="","",VLOOKUP(AY146,シフト記号表!$C$6:$L$47,10,FALSE))</f>
        <v/>
      </c>
      <c r="AZ147" s="140" t="str">
        <f>IF(AZ146="","",VLOOKUP(AZ146,シフト記号表!$C$6:$L$47,10,FALSE))</f>
        <v/>
      </c>
      <c r="BA147" s="140" t="str">
        <f>IF(BA146="","",VLOOKUP(BA146,シフト記号表!$C$6:$L$47,10,FALSE))</f>
        <v/>
      </c>
      <c r="BB147" s="185">
        <f>IF($BE$4="４週",SUM(W147:AX147),IF($BE$4="暦月",SUM(W147:BA147),""))</f>
        <v>0</v>
      </c>
      <c r="BC147" s="186"/>
      <c r="BD147" s="187">
        <f>IF($BE$4="４週",BB147/4,IF($BE$4="暦月",(BB147/($BE$9/7)),""))</f>
        <v>0</v>
      </c>
      <c r="BE147" s="186"/>
      <c r="BF147" s="182"/>
      <c r="BG147" s="183"/>
      <c r="BH147" s="183"/>
      <c r="BI147" s="183"/>
      <c r="BJ147" s="184"/>
    </row>
    <row r="148" spans="2:62" ht="20.25" customHeight="1" x14ac:dyDescent="0.4">
      <c r="B148" s="188">
        <f>B146+1</f>
        <v>67</v>
      </c>
      <c r="C148" s="190"/>
      <c r="D148" s="191"/>
      <c r="E148" s="129"/>
      <c r="F148" s="130"/>
      <c r="G148" s="129"/>
      <c r="H148" s="130"/>
      <c r="I148" s="194"/>
      <c r="J148" s="195"/>
      <c r="K148" s="198"/>
      <c r="L148" s="199"/>
      <c r="M148" s="199"/>
      <c r="N148" s="191"/>
      <c r="O148" s="172"/>
      <c r="P148" s="173"/>
      <c r="Q148" s="173"/>
      <c r="R148" s="173"/>
      <c r="S148" s="174"/>
      <c r="T148" s="159" t="s">
        <v>18</v>
      </c>
      <c r="U148" s="112"/>
      <c r="V148" s="113"/>
      <c r="W148" s="99"/>
      <c r="X148" s="100"/>
      <c r="Y148" s="100"/>
      <c r="Z148" s="100"/>
      <c r="AA148" s="100"/>
      <c r="AB148" s="100"/>
      <c r="AC148" s="101"/>
      <c r="AD148" s="99"/>
      <c r="AE148" s="100"/>
      <c r="AF148" s="100"/>
      <c r="AG148" s="100"/>
      <c r="AH148" s="100"/>
      <c r="AI148" s="100"/>
      <c r="AJ148" s="101"/>
      <c r="AK148" s="99"/>
      <c r="AL148" s="100"/>
      <c r="AM148" s="100"/>
      <c r="AN148" s="100"/>
      <c r="AO148" s="100"/>
      <c r="AP148" s="100"/>
      <c r="AQ148" s="101"/>
      <c r="AR148" s="99"/>
      <c r="AS148" s="100"/>
      <c r="AT148" s="100"/>
      <c r="AU148" s="100"/>
      <c r="AV148" s="100"/>
      <c r="AW148" s="100"/>
      <c r="AX148" s="101"/>
      <c r="AY148" s="99"/>
      <c r="AZ148" s="100"/>
      <c r="BA148" s="102"/>
      <c r="BB148" s="175"/>
      <c r="BC148" s="176"/>
      <c r="BD148" s="177"/>
      <c r="BE148" s="178"/>
      <c r="BF148" s="179"/>
      <c r="BG148" s="180"/>
      <c r="BH148" s="180"/>
      <c r="BI148" s="180"/>
      <c r="BJ148" s="181"/>
    </row>
    <row r="149" spans="2:62" ht="20.25" customHeight="1" x14ac:dyDescent="0.4">
      <c r="B149" s="189"/>
      <c r="C149" s="192"/>
      <c r="D149" s="193"/>
      <c r="E149" s="170"/>
      <c r="F149" s="171">
        <f>C148</f>
        <v>0</v>
      </c>
      <c r="G149" s="170"/>
      <c r="H149" s="171">
        <f>I148</f>
        <v>0</v>
      </c>
      <c r="I149" s="196"/>
      <c r="J149" s="197"/>
      <c r="K149" s="200"/>
      <c r="L149" s="201"/>
      <c r="M149" s="201"/>
      <c r="N149" s="193"/>
      <c r="O149" s="172"/>
      <c r="P149" s="173"/>
      <c r="Q149" s="173"/>
      <c r="R149" s="173"/>
      <c r="S149" s="174"/>
      <c r="T149" s="160" t="s">
        <v>125</v>
      </c>
      <c r="U149" s="114"/>
      <c r="V149" s="161"/>
      <c r="W149" s="139" t="str">
        <f>IF(W148="","",VLOOKUP(W148,シフト記号表!$C$6:$L$47,10,FALSE))</f>
        <v/>
      </c>
      <c r="X149" s="140" t="str">
        <f>IF(X148="","",VLOOKUP(X148,シフト記号表!$C$6:$L$47,10,FALSE))</f>
        <v/>
      </c>
      <c r="Y149" s="140" t="str">
        <f>IF(Y148="","",VLOOKUP(Y148,シフト記号表!$C$6:$L$47,10,FALSE))</f>
        <v/>
      </c>
      <c r="Z149" s="140" t="str">
        <f>IF(Z148="","",VLOOKUP(Z148,シフト記号表!$C$6:$L$47,10,FALSE))</f>
        <v/>
      </c>
      <c r="AA149" s="140" t="str">
        <f>IF(AA148="","",VLOOKUP(AA148,シフト記号表!$C$6:$L$47,10,FALSE))</f>
        <v/>
      </c>
      <c r="AB149" s="140" t="str">
        <f>IF(AB148="","",VLOOKUP(AB148,シフト記号表!$C$6:$L$47,10,FALSE))</f>
        <v/>
      </c>
      <c r="AC149" s="141" t="str">
        <f>IF(AC148="","",VLOOKUP(AC148,シフト記号表!$C$6:$L$47,10,FALSE))</f>
        <v/>
      </c>
      <c r="AD149" s="139" t="str">
        <f>IF(AD148="","",VLOOKUP(AD148,シフト記号表!$C$6:$L$47,10,FALSE))</f>
        <v/>
      </c>
      <c r="AE149" s="140" t="str">
        <f>IF(AE148="","",VLOOKUP(AE148,シフト記号表!$C$6:$L$47,10,FALSE))</f>
        <v/>
      </c>
      <c r="AF149" s="140" t="str">
        <f>IF(AF148="","",VLOOKUP(AF148,シフト記号表!$C$6:$L$47,10,FALSE))</f>
        <v/>
      </c>
      <c r="AG149" s="140" t="str">
        <f>IF(AG148="","",VLOOKUP(AG148,シフト記号表!$C$6:$L$47,10,FALSE))</f>
        <v/>
      </c>
      <c r="AH149" s="140" t="str">
        <f>IF(AH148="","",VLOOKUP(AH148,シフト記号表!$C$6:$L$47,10,FALSE))</f>
        <v/>
      </c>
      <c r="AI149" s="140" t="str">
        <f>IF(AI148="","",VLOOKUP(AI148,シフト記号表!$C$6:$L$47,10,FALSE))</f>
        <v/>
      </c>
      <c r="AJ149" s="141" t="str">
        <f>IF(AJ148="","",VLOOKUP(AJ148,シフト記号表!$C$6:$L$47,10,FALSE))</f>
        <v/>
      </c>
      <c r="AK149" s="139" t="str">
        <f>IF(AK148="","",VLOOKUP(AK148,シフト記号表!$C$6:$L$47,10,FALSE))</f>
        <v/>
      </c>
      <c r="AL149" s="140" t="str">
        <f>IF(AL148="","",VLOOKUP(AL148,シフト記号表!$C$6:$L$47,10,FALSE))</f>
        <v/>
      </c>
      <c r="AM149" s="140" t="str">
        <f>IF(AM148="","",VLOOKUP(AM148,シフト記号表!$C$6:$L$47,10,FALSE))</f>
        <v/>
      </c>
      <c r="AN149" s="140" t="str">
        <f>IF(AN148="","",VLOOKUP(AN148,シフト記号表!$C$6:$L$47,10,FALSE))</f>
        <v/>
      </c>
      <c r="AO149" s="140" t="str">
        <f>IF(AO148="","",VLOOKUP(AO148,シフト記号表!$C$6:$L$47,10,FALSE))</f>
        <v/>
      </c>
      <c r="AP149" s="140" t="str">
        <f>IF(AP148="","",VLOOKUP(AP148,シフト記号表!$C$6:$L$47,10,FALSE))</f>
        <v/>
      </c>
      <c r="AQ149" s="141" t="str">
        <f>IF(AQ148="","",VLOOKUP(AQ148,シフト記号表!$C$6:$L$47,10,FALSE))</f>
        <v/>
      </c>
      <c r="AR149" s="139" t="str">
        <f>IF(AR148="","",VLOOKUP(AR148,シフト記号表!$C$6:$L$47,10,FALSE))</f>
        <v/>
      </c>
      <c r="AS149" s="140" t="str">
        <f>IF(AS148="","",VLOOKUP(AS148,シフト記号表!$C$6:$L$47,10,FALSE))</f>
        <v/>
      </c>
      <c r="AT149" s="140" t="str">
        <f>IF(AT148="","",VLOOKUP(AT148,シフト記号表!$C$6:$L$47,10,FALSE))</f>
        <v/>
      </c>
      <c r="AU149" s="140" t="str">
        <f>IF(AU148="","",VLOOKUP(AU148,シフト記号表!$C$6:$L$47,10,FALSE))</f>
        <v/>
      </c>
      <c r="AV149" s="140" t="str">
        <f>IF(AV148="","",VLOOKUP(AV148,シフト記号表!$C$6:$L$47,10,FALSE))</f>
        <v/>
      </c>
      <c r="AW149" s="140" t="str">
        <f>IF(AW148="","",VLOOKUP(AW148,シフト記号表!$C$6:$L$47,10,FALSE))</f>
        <v/>
      </c>
      <c r="AX149" s="141" t="str">
        <f>IF(AX148="","",VLOOKUP(AX148,シフト記号表!$C$6:$L$47,10,FALSE))</f>
        <v/>
      </c>
      <c r="AY149" s="139" t="str">
        <f>IF(AY148="","",VLOOKUP(AY148,シフト記号表!$C$6:$L$47,10,FALSE))</f>
        <v/>
      </c>
      <c r="AZ149" s="140" t="str">
        <f>IF(AZ148="","",VLOOKUP(AZ148,シフト記号表!$C$6:$L$47,10,FALSE))</f>
        <v/>
      </c>
      <c r="BA149" s="140" t="str">
        <f>IF(BA148="","",VLOOKUP(BA148,シフト記号表!$C$6:$L$47,10,FALSE))</f>
        <v/>
      </c>
      <c r="BB149" s="185">
        <f>IF($BE$4="４週",SUM(W149:AX149),IF($BE$4="暦月",SUM(W149:BA149),""))</f>
        <v>0</v>
      </c>
      <c r="BC149" s="186"/>
      <c r="BD149" s="187">
        <f>IF($BE$4="４週",BB149/4,IF($BE$4="暦月",(BB149/($BE$9/7)),""))</f>
        <v>0</v>
      </c>
      <c r="BE149" s="186"/>
      <c r="BF149" s="182"/>
      <c r="BG149" s="183"/>
      <c r="BH149" s="183"/>
      <c r="BI149" s="183"/>
      <c r="BJ149" s="184"/>
    </row>
    <row r="150" spans="2:62" ht="20.25" customHeight="1" x14ac:dyDescent="0.4">
      <c r="B150" s="188">
        <f>B148+1</f>
        <v>68</v>
      </c>
      <c r="C150" s="190"/>
      <c r="D150" s="191"/>
      <c r="E150" s="129"/>
      <c r="F150" s="130"/>
      <c r="G150" s="129"/>
      <c r="H150" s="130"/>
      <c r="I150" s="194"/>
      <c r="J150" s="195"/>
      <c r="K150" s="198"/>
      <c r="L150" s="199"/>
      <c r="M150" s="199"/>
      <c r="N150" s="191"/>
      <c r="O150" s="172"/>
      <c r="P150" s="173"/>
      <c r="Q150" s="173"/>
      <c r="R150" s="173"/>
      <c r="S150" s="174"/>
      <c r="T150" s="159" t="s">
        <v>18</v>
      </c>
      <c r="U150" s="112"/>
      <c r="V150" s="113"/>
      <c r="W150" s="99"/>
      <c r="X150" s="100"/>
      <c r="Y150" s="100"/>
      <c r="Z150" s="100"/>
      <c r="AA150" s="100"/>
      <c r="AB150" s="100"/>
      <c r="AC150" s="101"/>
      <c r="AD150" s="99"/>
      <c r="AE150" s="100"/>
      <c r="AF150" s="100"/>
      <c r="AG150" s="100"/>
      <c r="AH150" s="100"/>
      <c r="AI150" s="100"/>
      <c r="AJ150" s="101"/>
      <c r="AK150" s="99"/>
      <c r="AL150" s="100"/>
      <c r="AM150" s="100"/>
      <c r="AN150" s="100"/>
      <c r="AO150" s="100"/>
      <c r="AP150" s="100"/>
      <c r="AQ150" s="101"/>
      <c r="AR150" s="99"/>
      <c r="AS150" s="100"/>
      <c r="AT150" s="100"/>
      <c r="AU150" s="100"/>
      <c r="AV150" s="100"/>
      <c r="AW150" s="100"/>
      <c r="AX150" s="101"/>
      <c r="AY150" s="99"/>
      <c r="AZ150" s="100"/>
      <c r="BA150" s="102"/>
      <c r="BB150" s="175"/>
      <c r="BC150" s="176"/>
      <c r="BD150" s="177"/>
      <c r="BE150" s="178"/>
      <c r="BF150" s="179"/>
      <c r="BG150" s="180"/>
      <c r="BH150" s="180"/>
      <c r="BI150" s="180"/>
      <c r="BJ150" s="181"/>
    </row>
    <row r="151" spans="2:62" ht="20.25" customHeight="1" x14ac:dyDescent="0.4">
      <c r="B151" s="189"/>
      <c r="C151" s="192"/>
      <c r="D151" s="193"/>
      <c r="E151" s="170"/>
      <c r="F151" s="171">
        <f>C150</f>
        <v>0</v>
      </c>
      <c r="G151" s="170"/>
      <c r="H151" s="171">
        <f>I150</f>
        <v>0</v>
      </c>
      <c r="I151" s="196"/>
      <c r="J151" s="197"/>
      <c r="K151" s="200"/>
      <c r="L151" s="201"/>
      <c r="M151" s="201"/>
      <c r="N151" s="193"/>
      <c r="O151" s="172"/>
      <c r="P151" s="173"/>
      <c r="Q151" s="173"/>
      <c r="R151" s="173"/>
      <c r="S151" s="174"/>
      <c r="T151" s="160" t="s">
        <v>125</v>
      </c>
      <c r="U151" s="114"/>
      <c r="V151" s="161"/>
      <c r="W151" s="139" t="str">
        <f>IF(W150="","",VLOOKUP(W150,シフト記号表!$C$6:$L$47,10,FALSE))</f>
        <v/>
      </c>
      <c r="X151" s="140" t="str">
        <f>IF(X150="","",VLOOKUP(X150,シフト記号表!$C$6:$L$47,10,FALSE))</f>
        <v/>
      </c>
      <c r="Y151" s="140" t="str">
        <f>IF(Y150="","",VLOOKUP(Y150,シフト記号表!$C$6:$L$47,10,FALSE))</f>
        <v/>
      </c>
      <c r="Z151" s="140" t="str">
        <f>IF(Z150="","",VLOOKUP(Z150,シフト記号表!$C$6:$L$47,10,FALSE))</f>
        <v/>
      </c>
      <c r="AA151" s="140" t="str">
        <f>IF(AA150="","",VLOOKUP(AA150,シフト記号表!$C$6:$L$47,10,FALSE))</f>
        <v/>
      </c>
      <c r="AB151" s="140" t="str">
        <f>IF(AB150="","",VLOOKUP(AB150,シフト記号表!$C$6:$L$47,10,FALSE))</f>
        <v/>
      </c>
      <c r="AC151" s="141" t="str">
        <f>IF(AC150="","",VLOOKUP(AC150,シフト記号表!$C$6:$L$47,10,FALSE))</f>
        <v/>
      </c>
      <c r="AD151" s="139" t="str">
        <f>IF(AD150="","",VLOOKUP(AD150,シフト記号表!$C$6:$L$47,10,FALSE))</f>
        <v/>
      </c>
      <c r="AE151" s="140" t="str">
        <f>IF(AE150="","",VLOOKUP(AE150,シフト記号表!$C$6:$L$47,10,FALSE))</f>
        <v/>
      </c>
      <c r="AF151" s="140" t="str">
        <f>IF(AF150="","",VLOOKUP(AF150,シフト記号表!$C$6:$L$47,10,FALSE))</f>
        <v/>
      </c>
      <c r="AG151" s="140" t="str">
        <f>IF(AG150="","",VLOOKUP(AG150,シフト記号表!$C$6:$L$47,10,FALSE))</f>
        <v/>
      </c>
      <c r="AH151" s="140" t="str">
        <f>IF(AH150="","",VLOOKUP(AH150,シフト記号表!$C$6:$L$47,10,FALSE))</f>
        <v/>
      </c>
      <c r="AI151" s="140" t="str">
        <f>IF(AI150="","",VLOOKUP(AI150,シフト記号表!$C$6:$L$47,10,FALSE))</f>
        <v/>
      </c>
      <c r="AJ151" s="141" t="str">
        <f>IF(AJ150="","",VLOOKUP(AJ150,シフト記号表!$C$6:$L$47,10,FALSE))</f>
        <v/>
      </c>
      <c r="AK151" s="139" t="str">
        <f>IF(AK150="","",VLOOKUP(AK150,シフト記号表!$C$6:$L$47,10,FALSE))</f>
        <v/>
      </c>
      <c r="AL151" s="140" t="str">
        <f>IF(AL150="","",VLOOKUP(AL150,シフト記号表!$C$6:$L$47,10,FALSE))</f>
        <v/>
      </c>
      <c r="AM151" s="140" t="str">
        <f>IF(AM150="","",VLOOKUP(AM150,シフト記号表!$C$6:$L$47,10,FALSE))</f>
        <v/>
      </c>
      <c r="AN151" s="140" t="str">
        <f>IF(AN150="","",VLOOKUP(AN150,シフト記号表!$C$6:$L$47,10,FALSE))</f>
        <v/>
      </c>
      <c r="AO151" s="140" t="str">
        <f>IF(AO150="","",VLOOKUP(AO150,シフト記号表!$C$6:$L$47,10,FALSE))</f>
        <v/>
      </c>
      <c r="AP151" s="140" t="str">
        <f>IF(AP150="","",VLOOKUP(AP150,シフト記号表!$C$6:$L$47,10,FALSE))</f>
        <v/>
      </c>
      <c r="AQ151" s="141" t="str">
        <f>IF(AQ150="","",VLOOKUP(AQ150,シフト記号表!$C$6:$L$47,10,FALSE))</f>
        <v/>
      </c>
      <c r="AR151" s="139" t="str">
        <f>IF(AR150="","",VLOOKUP(AR150,シフト記号表!$C$6:$L$47,10,FALSE))</f>
        <v/>
      </c>
      <c r="AS151" s="140" t="str">
        <f>IF(AS150="","",VLOOKUP(AS150,シフト記号表!$C$6:$L$47,10,FALSE))</f>
        <v/>
      </c>
      <c r="AT151" s="140" t="str">
        <f>IF(AT150="","",VLOOKUP(AT150,シフト記号表!$C$6:$L$47,10,FALSE))</f>
        <v/>
      </c>
      <c r="AU151" s="140" t="str">
        <f>IF(AU150="","",VLOOKUP(AU150,シフト記号表!$C$6:$L$47,10,FALSE))</f>
        <v/>
      </c>
      <c r="AV151" s="140" t="str">
        <f>IF(AV150="","",VLOOKUP(AV150,シフト記号表!$C$6:$L$47,10,FALSE))</f>
        <v/>
      </c>
      <c r="AW151" s="140" t="str">
        <f>IF(AW150="","",VLOOKUP(AW150,シフト記号表!$C$6:$L$47,10,FALSE))</f>
        <v/>
      </c>
      <c r="AX151" s="141" t="str">
        <f>IF(AX150="","",VLOOKUP(AX150,シフト記号表!$C$6:$L$47,10,FALSE))</f>
        <v/>
      </c>
      <c r="AY151" s="139" t="str">
        <f>IF(AY150="","",VLOOKUP(AY150,シフト記号表!$C$6:$L$47,10,FALSE))</f>
        <v/>
      </c>
      <c r="AZ151" s="140" t="str">
        <f>IF(AZ150="","",VLOOKUP(AZ150,シフト記号表!$C$6:$L$47,10,FALSE))</f>
        <v/>
      </c>
      <c r="BA151" s="140" t="str">
        <f>IF(BA150="","",VLOOKUP(BA150,シフト記号表!$C$6:$L$47,10,FALSE))</f>
        <v/>
      </c>
      <c r="BB151" s="185">
        <f>IF($BE$4="４週",SUM(W151:AX151),IF($BE$4="暦月",SUM(W151:BA151),""))</f>
        <v>0</v>
      </c>
      <c r="BC151" s="186"/>
      <c r="BD151" s="187">
        <f>IF($BE$4="４週",BB151/4,IF($BE$4="暦月",(BB151/($BE$9/7)),""))</f>
        <v>0</v>
      </c>
      <c r="BE151" s="186"/>
      <c r="BF151" s="182"/>
      <c r="BG151" s="183"/>
      <c r="BH151" s="183"/>
      <c r="BI151" s="183"/>
      <c r="BJ151" s="184"/>
    </row>
    <row r="152" spans="2:62" ht="20.25" customHeight="1" x14ac:dyDescent="0.4">
      <c r="B152" s="188">
        <f>B150+1</f>
        <v>69</v>
      </c>
      <c r="C152" s="190"/>
      <c r="D152" s="191"/>
      <c r="E152" s="129"/>
      <c r="F152" s="130"/>
      <c r="G152" s="129"/>
      <c r="H152" s="130"/>
      <c r="I152" s="194"/>
      <c r="J152" s="195"/>
      <c r="K152" s="198"/>
      <c r="L152" s="199"/>
      <c r="M152" s="199"/>
      <c r="N152" s="191"/>
      <c r="O152" s="172"/>
      <c r="P152" s="173"/>
      <c r="Q152" s="173"/>
      <c r="R152" s="173"/>
      <c r="S152" s="174"/>
      <c r="T152" s="159" t="s">
        <v>18</v>
      </c>
      <c r="U152" s="112"/>
      <c r="V152" s="113"/>
      <c r="W152" s="99"/>
      <c r="X152" s="100"/>
      <c r="Y152" s="100"/>
      <c r="Z152" s="100"/>
      <c r="AA152" s="100"/>
      <c r="AB152" s="100"/>
      <c r="AC152" s="101"/>
      <c r="AD152" s="99"/>
      <c r="AE152" s="100"/>
      <c r="AF152" s="100"/>
      <c r="AG152" s="100"/>
      <c r="AH152" s="100"/>
      <c r="AI152" s="100"/>
      <c r="AJ152" s="101"/>
      <c r="AK152" s="99"/>
      <c r="AL152" s="100"/>
      <c r="AM152" s="100"/>
      <c r="AN152" s="100"/>
      <c r="AO152" s="100"/>
      <c r="AP152" s="100"/>
      <c r="AQ152" s="101"/>
      <c r="AR152" s="99"/>
      <c r="AS152" s="100"/>
      <c r="AT152" s="100"/>
      <c r="AU152" s="100"/>
      <c r="AV152" s="100"/>
      <c r="AW152" s="100"/>
      <c r="AX152" s="101"/>
      <c r="AY152" s="99"/>
      <c r="AZ152" s="100"/>
      <c r="BA152" s="102"/>
      <c r="BB152" s="175"/>
      <c r="BC152" s="176"/>
      <c r="BD152" s="177"/>
      <c r="BE152" s="178"/>
      <c r="BF152" s="179"/>
      <c r="BG152" s="180"/>
      <c r="BH152" s="180"/>
      <c r="BI152" s="180"/>
      <c r="BJ152" s="181"/>
    </row>
    <row r="153" spans="2:62" ht="20.25" customHeight="1" x14ac:dyDescent="0.4">
      <c r="B153" s="189"/>
      <c r="C153" s="192"/>
      <c r="D153" s="193"/>
      <c r="E153" s="170"/>
      <c r="F153" s="171">
        <f>C152</f>
        <v>0</v>
      </c>
      <c r="G153" s="170"/>
      <c r="H153" s="171">
        <f>I152</f>
        <v>0</v>
      </c>
      <c r="I153" s="196"/>
      <c r="J153" s="197"/>
      <c r="K153" s="200"/>
      <c r="L153" s="201"/>
      <c r="M153" s="201"/>
      <c r="N153" s="193"/>
      <c r="O153" s="172"/>
      <c r="P153" s="173"/>
      <c r="Q153" s="173"/>
      <c r="R153" s="173"/>
      <c r="S153" s="174"/>
      <c r="T153" s="160" t="s">
        <v>125</v>
      </c>
      <c r="U153" s="114"/>
      <c r="V153" s="161"/>
      <c r="W153" s="139" t="str">
        <f>IF(W152="","",VLOOKUP(W152,シフト記号表!$C$6:$L$47,10,FALSE))</f>
        <v/>
      </c>
      <c r="X153" s="140" t="str">
        <f>IF(X152="","",VLOOKUP(X152,シフト記号表!$C$6:$L$47,10,FALSE))</f>
        <v/>
      </c>
      <c r="Y153" s="140" t="str">
        <f>IF(Y152="","",VLOOKUP(Y152,シフト記号表!$C$6:$L$47,10,FALSE))</f>
        <v/>
      </c>
      <c r="Z153" s="140" t="str">
        <f>IF(Z152="","",VLOOKUP(Z152,シフト記号表!$C$6:$L$47,10,FALSE))</f>
        <v/>
      </c>
      <c r="AA153" s="140" t="str">
        <f>IF(AA152="","",VLOOKUP(AA152,シフト記号表!$C$6:$L$47,10,FALSE))</f>
        <v/>
      </c>
      <c r="AB153" s="140" t="str">
        <f>IF(AB152="","",VLOOKUP(AB152,シフト記号表!$C$6:$L$47,10,FALSE))</f>
        <v/>
      </c>
      <c r="AC153" s="141" t="str">
        <f>IF(AC152="","",VLOOKUP(AC152,シフト記号表!$C$6:$L$47,10,FALSE))</f>
        <v/>
      </c>
      <c r="AD153" s="139" t="str">
        <f>IF(AD152="","",VLOOKUP(AD152,シフト記号表!$C$6:$L$47,10,FALSE))</f>
        <v/>
      </c>
      <c r="AE153" s="140" t="str">
        <f>IF(AE152="","",VLOOKUP(AE152,シフト記号表!$C$6:$L$47,10,FALSE))</f>
        <v/>
      </c>
      <c r="AF153" s="140" t="str">
        <f>IF(AF152="","",VLOOKUP(AF152,シフト記号表!$C$6:$L$47,10,FALSE))</f>
        <v/>
      </c>
      <c r="AG153" s="140" t="str">
        <f>IF(AG152="","",VLOOKUP(AG152,シフト記号表!$C$6:$L$47,10,FALSE))</f>
        <v/>
      </c>
      <c r="AH153" s="140" t="str">
        <f>IF(AH152="","",VLOOKUP(AH152,シフト記号表!$C$6:$L$47,10,FALSE))</f>
        <v/>
      </c>
      <c r="AI153" s="140" t="str">
        <f>IF(AI152="","",VLOOKUP(AI152,シフト記号表!$C$6:$L$47,10,FALSE))</f>
        <v/>
      </c>
      <c r="AJ153" s="141" t="str">
        <f>IF(AJ152="","",VLOOKUP(AJ152,シフト記号表!$C$6:$L$47,10,FALSE))</f>
        <v/>
      </c>
      <c r="AK153" s="139" t="str">
        <f>IF(AK152="","",VLOOKUP(AK152,シフト記号表!$C$6:$L$47,10,FALSE))</f>
        <v/>
      </c>
      <c r="AL153" s="140" t="str">
        <f>IF(AL152="","",VLOOKUP(AL152,シフト記号表!$C$6:$L$47,10,FALSE))</f>
        <v/>
      </c>
      <c r="AM153" s="140" t="str">
        <f>IF(AM152="","",VLOOKUP(AM152,シフト記号表!$C$6:$L$47,10,FALSE))</f>
        <v/>
      </c>
      <c r="AN153" s="140" t="str">
        <f>IF(AN152="","",VLOOKUP(AN152,シフト記号表!$C$6:$L$47,10,FALSE))</f>
        <v/>
      </c>
      <c r="AO153" s="140" t="str">
        <f>IF(AO152="","",VLOOKUP(AO152,シフト記号表!$C$6:$L$47,10,FALSE))</f>
        <v/>
      </c>
      <c r="AP153" s="140" t="str">
        <f>IF(AP152="","",VLOOKUP(AP152,シフト記号表!$C$6:$L$47,10,FALSE))</f>
        <v/>
      </c>
      <c r="AQ153" s="141" t="str">
        <f>IF(AQ152="","",VLOOKUP(AQ152,シフト記号表!$C$6:$L$47,10,FALSE))</f>
        <v/>
      </c>
      <c r="AR153" s="139" t="str">
        <f>IF(AR152="","",VLOOKUP(AR152,シフト記号表!$C$6:$L$47,10,FALSE))</f>
        <v/>
      </c>
      <c r="AS153" s="140" t="str">
        <f>IF(AS152="","",VLOOKUP(AS152,シフト記号表!$C$6:$L$47,10,FALSE))</f>
        <v/>
      </c>
      <c r="AT153" s="140" t="str">
        <f>IF(AT152="","",VLOOKUP(AT152,シフト記号表!$C$6:$L$47,10,FALSE))</f>
        <v/>
      </c>
      <c r="AU153" s="140" t="str">
        <f>IF(AU152="","",VLOOKUP(AU152,シフト記号表!$C$6:$L$47,10,FALSE))</f>
        <v/>
      </c>
      <c r="AV153" s="140" t="str">
        <f>IF(AV152="","",VLOOKUP(AV152,シフト記号表!$C$6:$L$47,10,FALSE))</f>
        <v/>
      </c>
      <c r="AW153" s="140" t="str">
        <f>IF(AW152="","",VLOOKUP(AW152,シフト記号表!$C$6:$L$47,10,FALSE))</f>
        <v/>
      </c>
      <c r="AX153" s="141" t="str">
        <f>IF(AX152="","",VLOOKUP(AX152,シフト記号表!$C$6:$L$47,10,FALSE))</f>
        <v/>
      </c>
      <c r="AY153" s="139" t="str">
        <f>IF(AY152="","",VLOOKUP(AY152,シフト記号表!$C$6:$L$47,10,FALSE))</f>
        <v/>
      </c>
      <c r="AZ153" s="140" t="str">
        <f>IF(AZ152="","",VLOOKUP(AZ152,シフト記号表!$C$6:$L$47,10,FALSE))</f>
        <v/>
      </c>
      <c r="BA153" s="140" t="str">
        <f>IF(BA152="","",VLOOKUP(BA152,シフト記号表!$C$6:$L$47,10,FALSE))</f>
        <v/>
      </c>
      <c r="BB153" s="185">
        <f>IF($BE$4="４週",SUM(W153:AX153),IF($BE$4="暦月",SUM(W153:BA153),""))</f>
        <v>0</v>
      </c>
      <c r="BC153" s="186"/>
      <c r="BD153" s="187">
        <f>IF($BE$4="４週",BB153/4,IF($BE$4="暦月",(BB153/($BE$9/7)),""))</f>
        <v>0</v>
      </c>
      <c r="BE153" s="186"/>
      <c r="BF153" s="182"/>
      <c r="BG153" s="183"/>
      <c r="BH153" s="183"/>
      <c r="BI153" s="183"/>
      <c r="BJ153" s="184"/>
    </row>
    <row r="154" spans="2:62" ht="20.25" customHeight="1" x14ac:dyDescent="0.4">
      <c r="B154" s="188">
        <f>B152+1</f>
        <v>70</v>
      </c>
      <c r="C154" s="190"/>
      <c r="D154" s="191"/>
      <c r="E154" s="129"/>
      <c r="F154" s="130"/>
      <c r="G154" s="129"/>
      <c r="H154" s="130"/>
      <c r="I154" s="194"/>
      <c r="J154" s="195"/>
      <c r="K154" s="198"/>
      <c r="L154" s="199"/>
      <c r="M154" s="199"/>
      <c r="N154" s="191"/>
      <c r="O154" s="172"/>
      <c r="P154" s="173"/>
      <c r="Q154" s="173"/>
      <c r="R154" s="173"/>
      <c r="S154" s="174"/>
      <c r="T154" s="159" t="s">
        <v>18</v>
      </c>
      <c r="U154" s="112"/>
      <c r="V154" s="113"/>
      <c r="W154" s="99"/>
      <c r="X154" s="100"/>
      <c r="Y154" s="100"/>
      <c r="Z154" s="100"/>
      <c r="AA154" s="100"/>
      <c r="AB154" s="100"/>
      <c r="AC154" s="101"/>
      <c r="AD154" s="99"/>
      <c r="AE154" s="100"/>
      <c r="AF154" s="100"/>
      <c r="AG154" s="100"/>
      <c r="AH154" s="100"/>
      <c r="AI154" s="100"/>
      <c r="AJ154" s="101"/>
      <c r="AK154" s="99"/>
      <c r="AL154" s="100"/>
      <c r="AM154" s="100"/>
      <c r="AN154" s="100"/>
      <c r="AO154" s="100"/>
      <c r="AP154" s="100"/>
      <c r="AQ154" s="101"/>
      <c r="AR154" s="99"/>
      <c r="AS154" s="100"/>
      <c r="AT154" s="100"/>
      <c r="AU154" s="100"/>
      <c r="AV154" s="100"/>
      <c r="AW154" s="100"/>
      <c r="AX154" s="101"/>
      <c r="AY154" s="99"/>
      <c r="AZ154" s="100"/>
      <c r="BA154" s="102"/>
      <c r="BB154" s="175"/>
      <c r="BC154" s="176"/>
      <c r="BD154" s="177"/>
      <c r="BE154" s="178"/>
      <c r="BF154" s="179"/>
      <c r="BG154" s="180"/>
      <c r="BH154" s="180"/>
      <c r="BI154" s="180"/>
      <c r="BJ154" s="181"/>
    </row>
    <row r="155" spans="2:62" ht="20.25" customHeight="1" x14ac:dyDescent="0.4">
      <c r="B155" s="189"/>
      <c r="C155" s="192"/>
      <c r="D155" s="193"/>
      <c r="E155" s="170"/>
      <c r="F155" s="171">
        <f>C154</f>
        <v>0</v>
      </c>
      <c r="G155" s="170"/>
      <c r="H155" s="171">
        <f>I154</f>
        <v>0</v>
      </c>
      <c r="I155" s="196"/>
      <c r="J155" s="197"/>
      <c r="K155" s="200"/>
      <c r="L155" s="201"/>
      <c r="M155" s="201"/>
      <c r="N155" s="193"/>
      <c r="O155" s="172"/>
      <c r="P155" s="173"/>
      <c r="Q155" s="173"/>
      <c r="R155" s="173"/>
      <c r="S155" s="174"/>
      <c r="T155" s="160" t="s">
        <v>125</v>
      </c>
      <c r="U155" s="114"/>
      <c r="V155" s="161"/>
      <c r="W155" s="139" t="str">
        <f>IF(W154="","",VLOOKUP(W154,シフト記号表!$C$6:$L$47,10,FALSE))</f>
        <v/>
      </c>
      <c r="X155" s="140" t="str">
        <f>IF(X154="","",VLOOKUP(X154,シフト記号表!$C$6:$L$47,10,FALSE))</f>
        <v/>
      </c>
      <c r="Y155" s="140" t="str">
        <f>IF(Y154="","",VLOOKUP(Y154,シフト記号表!$C$6:$L$47,10,FALSE))</f>
        <v/>
      </c>
      <c r="Z155" s="140" t="str">
        <f>IF(Z154="","",VLOOKUP(Z154,シフト記号表!$C$6:$L$47,10,FALSE))</f>
        <v/>
      </c>
      <c r="AA155" s="140" t="str">
        <f>IF(AA154="","",VLOOKUP(AA154,シフト記号表!$C$6:$L$47,10,FALSE))</f>
        <v/>
      </c>
      <c r="AB155" s="140" t="str">
        <f>IF(AB154="","",VLOOKUP(AB154,シフト記号表!$C$6:$L$47,10,FALSE))</f>
        <v/>
      </c>
      <c r="AC155" s="141" t="str">
        <f>IF(AC154="","",VLOOKUP(AC154,シフト記号表!$C$6:$L$47,10,FALSE))</f>
        <v/>
      </c>
      <c r="AD155" s="139" t="str">
        <f>IF(AD154="","",VLOOKUP(AD154,シフト記号表!$C$6:$L$47,10,FALSE))</f>
        <v/>
      </c>
      <c r="AE155" s="140" t="str">
        <f>IF(AE154="","",VLOOKUP(AE154,シフト記号表!$C$6:$L$47,10,FALSE))</f>
        <v/>
      </c>
      <c r="AF155" s="140" t="str">
        <f>IF(AF154="","",VLOOKUP(AF154,シフト記号表!$C$6:$L$47,10,FALSE))</f>
        <v/>
      </c>
      <c r="AG155" s="140" t="str">
        <f>IF(AG154="","",VLOOKUP(AG154,シフト記号表!$C$6:$L$47,10,FALSE))</f>
        <v/>
      </c>
      <c r="AH155" s="140" t="str">
        <f>IF(AH154="","",VLOOKUP(AH154,シフト記号表!$C$6:$L$47,10,FALSE))</f>
        <v/>
      </c>
      <c r="AI155" s="140" t="str">
        <f>IF(AI154="","",VLOOKUP(AI154,シフト記号表!$C$6:$L$47,10,FALSE))</f>
        <v/>
      </c>
      <c r="AJ155" s="141" t="str">
        <f>IF(AJ154="","",VLOOKUP(AJ154,シフト記号表!$C$6:$L$47,10,FALSE))</f>
        <v/>
      </c>
      <c r="AK155" s="139" t="str">
        <f>IF(AK154="","",VLOOKUP(AK154,シフト記号表!$C$6:$L$47,10,FALSE))</f>
        <v/>
      </c>
      <c r="AL155" s="140" t="str">
        <f>IF(AL154="","",VLOOKUP(AL154,シフト記号表!$C$6:$L$47,10,FALSE))</f>
        <v/>
      </c>
      <c r="AM155" s="140" t="str">
        <f>IF(AM154="","",VLOOKUP(AM154,シフト記号表!$C$6:$L$47,10,FALSE))</f>
        <v/>
      </c>
      <c r="AN155" s="140" t="str">
        <f>IF(AN154="","",VLOOKUP(AN154,シフト記号表!$C$6:$L$47,10,FALSE))</f>
        <v/>
      </c>
      <c r="AO155" s="140" t="str">
        <f>IF(AO154="","",VLOOKUP(AO154,シフト記号表!$C$6:$L$47,10,FALSE))</f>
        <v/>
      </c>
      <c r="AP155" s="140" t="str">
        <f>IF(AP154="","",VLOOKUP(AP154,シフト記号表!$C$6:$L$47,10,FALSE))</f>
        <v/>
      </c>
      <c r="AQ155" s="141" t="str">
        <f>IF(AQ154="","",VLOOKUP(AQ154,シフト記号表!$C$6:$L$47,10,FALSE))</f>
        <v/>
      </c>
      <c r="AR155" s="139" t="str">
        <f>IF(AR154="","",VLOOKUP(AR154,シフト記号表!$C$6:$L$47,10,FALSE))</f>
        <v/>
      </c>
      <c r="AS155" s="140" t="str">
        <f>IF(AS154="","",VLOOKUP(AS154,シフト記号表!$C$6:$L$47,10,FALSE))</f>
        <v/>
      </c>
      <c r="AT155" s="140" t="str">
        <f>IF(AT154="","",VLOOKUP(AT154,シフト記号表!$C$6:$L$47,10,FALSE))</f>
        <v/>
      </c>
      <c r="AU155" s="140" t="str">
        <f>IF(AU154="","",VLOOKUP(AU154,シフト記号表!$C$6:$L$47,10,FALSE))</f>
        <v/>
      </c>
      <c r="AV155" s="140" t="str">
        <f>IF(AV154="","",VLOOKUP(AV154,シフト記号表!$C$6:$L$47,10,FALSE))</f>
        <v/>
      </c>
      <c r="AW155" s="140" t="str">
        <f>IF(AW154="","",VLOOKUP(AW154,シフト記号表!$C$6:$L$47,10,FALSE))</f>
        <v/>
      </c>
      <c r="AX155" s="141" t="str">
        <f>IF(AX154="","",VLOOKUP(AX154,シフト記号表!$C$6:$L$47,10,FALSE))</f>
        <v/>
      </c>
      <c r="AY155" s="139" t="str">
        <f>IF(AY154="","",VLOOKUP(AY154,シフト記号表!$C$6:$L$47,10,FALSE))</f>
        <v/>
      </c>
      <c r="AZ155" s="140" t="str">
        <f>IF(AZ154="","",VLOOKUP(AZ154,シフト記号表!$C$6:$L$47,10,FALSE))</f>
        <v/>
      </c>
      <c r="BA155" s="140" t="str">
        <f>IF(BA154="","",VLOOKUP(BA154,シフト記号表!$C$6:$L$47,10,FALSE))</f>
        <v/>
      </c>
      <c r="BB155" s="185">
        <f>IF($BE$4="４週",SUM(W155:AX155),IF($BE$4="暦月",SUM(W155:BA155),""))</f>
        <v>0</v>
      </c>
      <c r="BC155" s="186"/>
      <c r="BD155" s="187">
        <f>IF($BE$4="４週",BB155/4,IF($BE$4="暦月",(BB155/($BE$9/7)),""))</f>
        <v>0</v>
      </c>
      <c r="BE155" s="186"/>
      <c r="BF155" s="182"/>
      <c r="BG155" s="183"/>
      <c r="BH155" s="183"/>
      <c r="BI155" s="183"/>
      <c r="BJ155" s="184"/>
    </row>
    <row r="156" spans="2:62" ht="20.25" customHeight="1" x14ac:dyDescent="0.4">
      <c r="B156" s="188">
        <f>B154+1</f>
        <v>71</v>
      </c>
      <c r="C156" s="190"/>
      <c r="D156" s="191"/>
      <c r="E156" s="129"/>
      <c r="F156" s="130"/>
      <c r="G156" s="129"/>
      <c r="H156" s="130"/>
      <c r="I156" s="194"/>
      <c r="J156" s="195"/>
      <c r="K156" s="198"/>
      <c r="L156" s="199"/>
      <c r="M156" s="199"/>
      <c r="N156" s="191"/>
      <c r="O156" s="172"/>
      <c r="P156" s="173"/>
      <c r="Q156" s="173"/>
      <c r="R156" s="173"/>
      <c r="S156" s="174"/>
      <c r="T156" s="159" t="s">
        <v>18</v>
      </c>
      <c r="U156" s="112"/>
      <c r="V156" s="113"/>
      <c r="W156" s="99"/>
      <c r="X156" s="100"/>
      <c r="Y156" s="100"/>
      <c r="Z156" s="100"/>
      <c r="AA156" s="100"/>
      <c r="AB156" s="100"/>
      <c r="AC156" s="101"/>
      <c r="AD156" s="99"/>
      <c r="AE156" s="100"/>
      <c r="AF156" s="100"/>
      <c r="AG156" s="100"/>
      <c r="AH156" s="100"/>
      <c r="AI156" s="100"/>
      <c r="AJ156" s="101"/>
      <c r="AK156" s="99"/>
      <c r="AL156" s="100"/>
      <c r="AM156" s="100"/>
      <c r="AN156" s="100"/>
      <c r="AO156" s="100"/>
      <c r="AP156" s="100"/>
      <c r="AQ156" s="101"/>
      <c r="AR156" s="99"/>
      <c r="AS156" s="100"/>
      <c r="AT156" s="100"/>
      <c r="AU156" s="100"/>
      <c r="AV156" s="100"/>
      <c r="AW156" s="100"/>
      <c r="AX156" s="101"/>
      <c r="AY156" s="99"/>
      <c r="AZ156" s="100"/>
      <c r="BA156" s="102"/>
      <c r="BB156" s="175"/>
      <c r="BC156" s="176"/>
      <c r="BD156" s="177"/>
      <c r="BE156" s="178"/>
      <c r="BF156" s="179"/>
      <c r="BG156" s="180"/>
      <c r="BH156" s="180"/>
      <c r="BI156" s="180"/>
      <c r="BJ156" s="181"/>
    </row>
    <row r="157" spans="2:62" ht="20.25" customHeight="1" x14ac:dyDescent="0.4">
      <c r="B157" s="189"/>
      <c r="C157" s="192"/>
      <c r="D157" s="193"/>
      <c r="E157" s="170"/>
      <c r="F157" s="171">
        <f>C156</f>
        <v>0</v>
      </c>
      <c r="G157" s="170"/>
      <c r="H157" s="171">
        <f>I156</f>
        <v>0</v>
      </c>
      <c r="I157" s="196"/>
      <c r="J157" s="197"/>
      <c r="K157" s="200"/>
      <c r="L157" s="201"/>
      <c r="M157" s="201"/>
      <c r="N157" s="193"/>
      <c r="O157" s="172"/>
      <c r="P157" s="173"/>
      <c r="Q157" s="173"/>
      <c r="R157" s="173"/>
      <c r="S157" s="174"/>
      <c r="T157" s="160" t="s">
        <v>125</v>
      </c>
      <c r="U157" s="114"/>
      <c r="V157" s="161"/>
      <c r="W157" s="139" t="str">
        <f>IF(W156="","",VLOOKUP(W156,シフト記号表!$C$6:$L$47,10,FALSE))</f>
        <v/>
      </c>
      <c r="X157" s="140" t="str">
        <f>IF(X156="","",VLOOKUP(X156,シフト記号表!$C$6:$L$47,10,FALSE))</f>
        <v/>
      </c>
      <c r="Y157" s="140" t="str">
        <f>IF(Y156="","",VLOOKUP(Y156,シフト記号表!$C$6:$L$47,10,FALSE))</f>
        <v/>
      </c>
      <c r="Z157" s="140" t="str">
        <f>IF(Z156="","",VLOOKUP(Z156,シフト記号表!$C$6:$L$47,10,FALSE))</f>
        <v/>
      </c>
      <c r="AA157" s="140" t="str">
        <f>IF(AA156="","",VLOOKUP(AA156,シフト記号表!$C$6:$L$47,10,FALSE))</f>
        <v/>
      </c>
      <c r="AB157" s="140" t="str">
        <f>IF(AB156="","",VLOOKUP(AB156,シフト記号表!$C$6:$L$47,10,FALSE))</f>
        <v/>
      </c>
      <c r="AC157" s="141" t="str">
        <f>IF(AC156="","",VLOOKUP(AC156,シフト記号表!$C$6:$L$47,10,FALSE))</f>
        <v/>
      </c>
      <c r="AD157" s="139" t="str">
        <f>IF(AD156="","",VLOOKUP(AD156,シフト記号表!$C$6:$L$47,10,FALSE))</f>
        <v/>
      </c>
      <c r="AE157" s="140" t="str">
        <f>IF(AE156="","",VLOOKUP(AE156,シフト記号表!$C$6:$L$47,10,FALSE))</f>
        <v/>
      </c>
      <c r="AF157" s="140" t="str">
        <f>IF(AF156="","",VLOOKUP(AF156,シフト記号表!$C$6:$L$47,10,FALSE))</f>
        <v/>
      </c>
      <c r="AG157" s="140" t="str">
        <f>IF(AG156="","",VLOOKUP(AG156,シフト記号表!$C$6:$L$47,10,FALSE))</f>
        <v/>
      </c>
      <c r="AH157" s="140" t="str">
        <f>IF(AH156="","",VLOOKUP(AH156,シフト記号表!$C$6:$L$47,10,FALSE))</f>
        <v/>
      </c>
      <c r="AI157" s="140" t="str">
        <f>IF(AI156="","",VLOOKUP(AI156,シフト記号表!$C$6:$L$47,10,FALSE))</f>
        <v/>
      </c>
      <c r="AJ157" s="141" t="str">
        <f>IF(AJ156="","",VLOOKUP(AJ156,シフト記号表!$C$6:$L$47,10,FALSE))</f>
        <v/>
      </c>
      <c r="AK157" s="139" t="str">
        <f>IF(AK156="","",VLOOKUP(AK156,シフト記号表!$C$6:$L$47,10,FALSE))</f>
        <v/>
      </c>
      <c r="AL157" s="140" t="str">
        <f>IF(AL156="","",VLOOKUP(AL156,シフト記号表!$C$6:$L$47,10,FALSE))</f>
        <v/>
      </c>
      <c r="AM157" s="140" t="str">
        <f>IF(AM156="","",VLOOKUP(AM156,シフト記号表!$C$6:$L$47,10,FALSE))</f>
        <v/>
      </c>
      <c r="AN157" s="140" t="str">
        <f>IF(AN156="","",VLOOKUP(AN156,シフト記号表!$C$6:$L$47,10,FALSE))</f>
        <v/>
      </c>
      <c r="AO157" s="140" t="str">
        <f>IF(AO156="","",VLOOKUP(AO156,シフト記号表!$C$6:$L$47,10,FALSE))</f>
        <v/>
      </c>
      <c r="AP157" s="140" t="str">
        <f>IF(AP156="","",VLOOKUP(AP156,シフト記号表!$C$6:$L$47,10,FALSE))</f>
        <v/>
      </c>
      <c r="AQ157" s="141" t="str">
        <f>IF(AQ156="","",VLOOKUP(AQ156,シフト記号表!$C$6:$L$47,10,FALSE))</f>
        <v/>
      </c>
      <c r="AR157" s="139" t="str">
        <f>IF(AR156="","",VLOOKUP(AR156,シフト記号表!$C$6:$L$47,10,FALSE))</f>
        <v/>
      </c>
      <c r="AS157" s="140" t="str">
        <f>IF(AS156="","",VLOOKUP(AS156,シフト記号表!$C$6:$L$47,10,FALSE))</f>
        <v/>
      </c>
      <c r="AT157" s="140" t="str">
        <f>IF(AT156="","",VLOOKUP(AT156,シフト記号表!$C$6:$L$47,10,FALSE))</f>
        <v/>
      </c>
      <c r="AU157" s="140" t="str">
        <f>IF(AU156="","",VLOOKUP(AU156,シフト記号表!$C$6:$L$47,10,FALSE))</f>
        <v/>
      </c>
      <c r="AV157" s="140" t="str">
        <f>IF(AV156="","",VLOOKUP(AV156,シフト記号表!$C$6:$L$47,10,FALSE))</f>
        <v/>
      </c>
      <c r="AW157" s="140" t="str">
        <f>IF(AW156="","",VLOOKUP(AW156,シフト記号表!$C$6:$L$47,10,FALSE))</f>
        <v/>
      </c>
      <c r="AX157" s="141" t="str">
        <f>IF(AX156="","",VLOOKUP(AX156,シフト記号表!$C$6:$L$47,10,FALSE))</f>
        <v/>
      </c>
      <c r="AY157" s="139" t="str">
        <f>IF(AY156="","",VLOOKUP(AY156,シフト記号表!$C$6:$L$47,10,FALSE))</f>
        <v/>
      </c>
      <c r="AZ157" s="140" t="str">
        <f>IF(AZ156="","",VLOOKUP(AZ156,シフト記号表!$C$6:$L$47,10,FALSE))</f>
        <v/>
      </c>
      <c r="BA157" s="140" t="str">
        <f>IF(BA156="","",VLOOKUP(BA156,シフト記号表!$C$6:$L$47,10,FALSE))</f>
        <v/>
      </c>
      <c r="BB157" s="185">
        <f>IF($BE$4="４週",SUM(W157:AX157),IF($BE$4="暦月",SUM(W157:BA157),""))</f>
        <v>0</v>
      </c>
      <c r="BC157" s="186"/>
      <c r="BD157" s="187">
        <f>IF($BE$4="４週",BB157/4,IF($BE$4="暦月",(BB157/($BE$9/7)),""))</f>
        <v>0</v>
      </c>
      <c r="BE157" s="186"/>
      <c r="BF157" s="182"/>
      <c r="BG157" s="183"/>
      <c r="BH157" s="183"/>
      <c r="BI157" s="183"/>
      <c r="BJ157" s="184"/>
    </row>
    <row r="158" spans="2:62" ht="20.25" customHeight="1" x14ac:dyDescent="0.4">
      <c r="B158" s="188">
        <f>B156+1</f>
        <v>72</v>
      </c>
      <c r="C158" s="190"/>
      <c r="D158" s="191"/>
      <c r="E158" s="129"/>
      <c r="F158" s="130"/>
      <c r="G158" s="129"/>
      <c r="H158" s="130"/>
      <c r="I158" s="194"/>
      <c r="J158" s="195"/>
      <c r="K158" s="198"/>
      <c r="L158" s="199"/>
      <c r="M158" s="199"/>
      <c r="N158" s="191"/>
      <c r="O158" s="172"/>
      <c r="P158" s="173"/>
      <c r="Q158" s="173"/>
      <c r="R158" s="173"/>
      <c r="S158" s="174"/>
      <c r="T158" s="159" t="s">
        <v>18</v>
      </c>
      <c r="U158" s="112"/>
      <c r="V158" s="113"/>
      <c r="W158" s="99"/>
      <c r="X158" s="100"/>
      <c r="Y158" s="100"/>
      <c r="Z158" s="100"/>
      <c r="AA158" s="100"/>
      <c r="AB158" s="100"/>
      <c r="AC158" s="101"/>
      <c r="AD158" s="99"/>
      <c r="AE158" s="100"/>
      <c r="AF158" s="100"/>
      <c r="AG158" s="100"/>
      <c r="AH158" s="100"/>
      <c r="AI158" s="100"/>
      <c r="AJ158" s="101"/>
      <c r="AK158" s="99"/>
      <c r="AL158" s="100"/>
      <c r="AM158" s="100"/>
      <c r="AN158" s="100"/>
      <c r="AO158" s="100"/>
      <c r="AP158" s="100"/>
      <c r="AQ158" s="101"/>
      <c r="AR158" s="99"/>
      <c r="AS158" s="100"/>
      <c r="AT158" s="100"/>
      <c r="AU158" s="100"/>
      <c r="AV158" s="100"/>
      <c r="AW158" s="100"/>
      <c r="AX158" s="101"/>
      <c r="AY158" s="99"/>
      <c r="AZ158" s="100"/>
      <c r="BA158" s="102"/>
      <c r="BB158" s="175"/>
      <c r="BC158" s="176"/>
      <c r="BD158" s="177"/>
      <c r="BE158" s="178"/>
      <c r="BF158" s="179"/>
      <c r="BG158" s="180"/>
      <c r="BH158" s="180"/>
      <c r="BI158" s="180"/>
      <c r="BJ158" s="181"/>
    </row>
    <row r="159" spans="2:62" ht="20.25" customHeight="1" x14ac:dyDescent="0.4">
      <c r="B159" s="189"/>
      <c r="C159" s="192"/>
      <c r="D159" s="193"/>
      <c r="E159" s="170"/>
      <c r="F159" s="171">
        <f>C158</f>
        <v>0</v>
      </c>
      <c r="G159" s="170"/>
      <c r="H159" s="171">
        <f>I158</f>
        <v>0</v>
      </c>
      <c r="I159" s="196"/>
      <c r="J159" s="197"/>
      <c r="K159" s="200"/>
      <c r="L159" s="201"/>
      <c r="M159" s="201"/>
      <c r="N159" s="193"/>
      <c r="O159" s="172"/>
      <c r="P159" s="173"/>
      <c r="Q159" s="173"/>
      <c r="R159" s="173"/>
      <c r="S159" s="174"/>
      <c r="T159" s="160" t="s">
        <v>125</v>
      </c>
      <c r="U159" s="114"/>
      <c r="V159" s="161"/>
      <c r="W159" s="139" t="str">
        <f>IF(W158="","",VLOOKUP(W158,シフト記号表!$C$6:$L$47,10,FALSE))</f>
        <v/>
      </c>
      <c r="X159" s="140" t="str">
        <f>IF(X158="","",VLOOKUP(X158,シフト記号表!$C$6:$L$47,10,FALSE))</f>
        <v/>
      </c>
      <c r="Y159" s="140" t="str">
        <f>IF(Y158="","",VLOOKUP(Y158,シフト記号表!$C$6:$L$47,10,FALSE))</f>
        <v/>
      </c>
      <c r="Z159" s="140" t="str">
        <f>IF(Z158="","",VLOOKUP(Z158,シフト記号表!$C$6:$L$47,10,FALSE))</f>
        <v/>
      </c>
      <c r="AA159" s="140" t="str">
        <f>IF(AA158="","",VLOOKUP(AA158,シフト記号表!$C$6:$L$47,10,FALSE))</f>
        <v/>
      </c>
      <c r="AB159" s="140" t="str">
        <f>IF(AB158="","",VLOOKUP(AB158,シフト記号表!$C$6:$L$47,10,FALSE))</f>
        <v/>
      </c>
      <c r="AC159" s="141" t="str">
        <f>IF(AC158="","",VLOOKUP(AC158,シフト記号表!$C$6:$L$47,10,FALSE))</f>
        <v/>
      </c>
      <c r="AD159" s="139" t="str">
        <f>IF(AD158="","",VLOOKUP(AD158,シフト記号表!$C$6:$L$47,10,FALSE))</f>
        <v/>
      </c>
      <c r="AE159" s="140" t="str">
        <f>IF(AE158="","",VLOOKUP(AE158,シフト記号表!$C$6:$L$47,10,FALSE))</f>
        <v/>
      </c>
      <c r="AF159" s="140" t="str">
        <f>IF(AF158="","",VLOOKUP(AF158,シフト記号表!$C$6:$L$47,10,FALSE))</f>
        <v/>
      </c>
      <c r="AG159" s="140" t="str">
        <f>IF(AG158="","",VLOOKUP(AG158,シフト記号表!$C$6:$L$47,10,FALSE))</f>
        <v/>
      </c>
      <c r="AH159" s="140" t="str">
        <f>IF(AH158="","",VLOOKUP(AH158,シフト記号表!$C$6:$L$47,10,FALSE))</f>
        <v/>
      </c>
      <c r="AI159" s="140" t="str">
        <f>IF(AI158="","",VLOOKUP(AI158,シフト記号表!$C$6:$L$47,10,FALSE))</f>
        <v/>
      </c>
      <c r="AJ159" s="141" t="str">
        <f>IF(AJ158="","",VLOOKUP(AJ158,シフト記号表!$C$6:$L$47,10,FALSE))</f>
        <v/>
      </c>
      <c r="AK159" s="139" t="str">
        <f>IF(AK158="","",VLOOKUP(AK158,シフト記号表!$C$6:$L$47,10,FALSE))</f>
        <v/>
      </c>
      <c r="AL159" s="140" t="str">
        <f>IF(AL158="","",VLOOKUP(AL158,シフト記号表!$C$6:$L$47,10,FALSE))</f>
        <v/>
      </c>
      <c r="AM159" s="140" t="str">
        <f>IF(AM158="","",VLOOKUP(AM158,シフト記号表!$C$6:$L$47,10,FALSE))</f>
        <v/>
      </c>
      <c r="AN159" s="140" t="str">
        <f>IF(AN158="","",VLOOKUP(AN158,シフト記号表!$C$6:$L$47,10,FALSE))</f>
        <v/>
      </c>
      <c r="AO159" s="140" t="str">
        <f>IF(AO158="","",VLOOKUP(AO158,シフト記号表!$C$6:$L$47,10,FALSE))</f>
        <v/>
      </c>
      <c r="AP159" s="140" t="str">
        <f>IF(AP158="","",VLOOKUP(AP158,シフト記号表!$C$6:$L$47,10,FALSE))</f>
        <v/>
      </c>
      <c r="AQ159" s="141" t="str">
        <f>IF(AQ158="","",VLOOKUP(AQ158,シフト記号表!$C$6:$L$47,10,FALSE))</f>
        <v/>
      </c>
      <c r="AR159" s="139" t="str">
        <f>IF(AR158="","",VLOOKUP(AR158,シフト記号表!$C$6:$L$47,10,FALSE))</f>
        <v/>
      </c>
      <c r="AS159" s="140" t="str">
        <f>IF(AS158="","",VLOOKUP(AS158,シフト記号表!$C$6:$L$47,10,FALSE))</f>
        <v/>
      </c>
      <c r="AT159" s="140" t="str">
        <f>IF(AT158="","",VLOOKUP(AT158,シフト記号表!$C$6:$L$47,10,FALSE))</f>
        <v/>
      </c>
      <c r="AU159" s="140" t="str">
        <f>IF(AU158="","",VLOOKUP(AU158,シフト記号表!$C$6:$L$47,10,FALSE))</f>
        <v/>
      </c>
      <c r="AV159" s="140" t="str">
        <f>IF(AV158="","",VLOOKUP(AV158,シフト記号表!$C$6:$L$47,10,FALSE))</f>
        <v/>
      </c>
      <c r="AW159" s="140" t="str">
        <f>IF(AW158="","",VLOOKUP(AW158,シフト記号表!$C$6:$L$47,10,FALSE))</f>
        <v/>
      </c>
      <c r="AX159" s="141" t="str">
        <f>IF(AX158="","",VLOOKUP(AX158,シフト記号表!$C$6:$L$47,10,FALSE))</f>
        <v/>
      </c>
      <c r="AY159" s="139" t="str">
        <f>IF(AY158="","",VLOOKUP(AY158,シフト記号表!$C$6:$L$47,10,FALSE))</f>
        <v/>
      </c>
      <c r="AZ159" s="140" t="str">
        <f>IF(AZ158="","",VLOOKUP(AZ158,シフト記号表!$C$6:$L$47,10,FALSE))</f>
        <v/>
      </c>
      <c r="BA159" s="140" t="str">
        <f>IF(BA158="","",VLOOKUP(BA158,シフト記号表!$C$6:$L$47,10,FALSE))</f>
        <v/>
      </c>
      <c r="BB159" s="185">
        <f>IF($BE$4="４週",SUM(W159:AX159),IF($BE$4="暦月",SUM(W159:BA159),""))</f>
        <v>0</v>
      </c>
      <c r="BC159" s="186"/>
      <c r="BD159" s="187">
        <f>IF($BE$4="４週",BB159/4,IF($BE$4="暦月",(BB159/($BE$9/7)),""))</f>
        <v>0</v>
      </c>
      <c r="BE159" s="186"/>
      <c r="BF159" s="182"/>
      <c r="BG159" s="183"/>
      <c r="BH159" s="183"/>
      <c r="BI159" s="183"/>
      <c r="BJ159" s="184"/>
    </row>
    <row r="160" spans="2:62" ht="20.25" customHeight="1" x14ac:dyDescent="0.4">
      <c r="B160" s="188">
        <f>B158+1</f>
        <v>73</v>
      </c>
      <c r="C160" s="190"/>
      <c r="D160" s="191"/>
      <c r="E160" s="129"/>
      <c r="F160" s="130"/>
      <c r="G160" s="129"/>
      <c r="H160" s="130"/>
      <c r="I160" s="194"/>
      <c r="J160" s="195"/>
      <c r="K160" s="198"/>
      <c r="L160" s="199"/>
      <c r="M160" s="199"/>
      <c r="N160" s="191"/>
      <c r="O160" s="172"/>
      <c r="P160" s="173"/>
      <c r="Q160" s="173"/>
      <c r="R160" s="173"/>
      <c r="S160" s="174"/>
      <c r="T160" s="159" t="s">
        <v>18</v>
      </c>
      <c r="U160" s="112"/>
      <c r="V160" s="113"/>
      <c r="W160" s="99"/>
      <c r="X160" s="100"/>
      <c r="Y160" s="100"/>
      <c r="Z160" s="100"/>
      <c r="AA160" s="100"/>
      <c r="AB160" s="100"/>
      <c r="AC160" s="101"/>
      <c r="AD160" s="99"/>
      <c r="AE160" s="100"/>
      <c r="AF160" s="100"/>
      <c r="AG160" s="100"/>
      <c r="AH160" s="100"/>
      <c r="AI160" s="100"/>
      <c r="AJ160" s="101"/>
      <c r="AK160" s="99"/>
      <c r="AL160" s="100"/>
      <c r="AM160" s="100"/>
      <c r="AN160" s="100"/>
      <c r="AO160" s="100"/>
      <c r="AP160" s="100"/>
      <c r="AQ160" s="101"/>
      <c r="AR160" s="99"/>
      <c r="AS160" s="100"/>
      <c r="AT160" s="100"/>
      <c r="AU160" s="100"/>
      <c r="AV160" s="100"/>
      <c r="AW160" s="100"/>
      <c r="AX160" s="101"/>
      <c r="AY160" s="99"/>
      <c r="AZ160" s="100"/>
      <c r="BA160" s="102"/>
      <c r="BB160" s="175"/>
      <c r="BC160" s="176"/>
      <c r="BD160" s="177"/>
      <c r="BE160" s="178"/>
      <c r="BF160" s="179"/>
      <c r="BG160" s="180"/>
      <c r="BH160" s="180"/>
      <c r="BI160" s="180"/>
      <c r="BJ160" s="181"/>
    </row>
    <row r="161" spans="2:62" ht="20.25" customHeight="1" x14ac:dyDescent="0.4">
      <c r="B161" s="189"/>
      <c r="C161" s="192"/>
      <c r="D161" s="193"/>
      <c r="E161" s="170"/>
      <c r="F161" s="171">
        <f>C160</f>
        <v>0</v>
      </c>
      <c r="G161" s="170"/>
      <c r="H161" s="171">
        <f>I160</f>
        <v>0</v>
      </c>
      <c r="I161" s="196"/>
      <c r="J161" s="197"/>
      <c r="K161" s="200"/>
      <c r="L161" s="201"/>
      <c r="M161" s="201"/>
      <c r="N161" s="193"/>
      <c r="O161" s="172"/>
      <c r="P161" s="173"/>
      <c r="Q161" s="173"/>
      <c r="R161" s="173"/>
      <c r="S161" s="174"/>
      <c r="T161" s="160" t="s">
        <v>125</v>
      </c>
      <c r="U161" s="114"/>
      <c r="V161" s="161"/>
      <c r="W161" s="139" t="str">
        <f>IF(W160="","",VLOOKUP(W160,シフト記号表!$C$6:$L$47,10,FALSE))</f>
        <v/>
      </c>
      <c r="X161" s="140" t="str">
        <f>IF(X160="","",VLOOKUP(X160,シフト記号表!$C$6:$L$47,10,FALSE))</f>
        <v/>
      </c>
      <c r="Y161" s="140" t="str">
        <f>IF(Y160="","",VLOOKUP(Y160,シフト記号表!$C$6:$L$47,10,FALSE))</f>
        <v/>
      </c>
      <c r="Z161" s="140" t="str">
        <f>IF(Z160="","",VLOOKUP(Z160,シフト記号表!$C$6:$L$47,10,FALSE))</f>
        <v/>
      </c>
      <c r="AA161" s="140" t="str">
        <f>IF(AA160="","",VLOOKUP(AA160,シフト記号表!$C$6:$L$47,10,FALSE))</f>
        <v/>
      </c>
      <c r="AB161" s="140" t="str">
        <f>IF(AB160="","",VLOOKUP(AB160,シフト記号表!$C$6:$L$47,10,FALSE))</f>
        <v/>
      </c>
      <c r="AC161" s="141" t="str">
        <f>IF(AC160="","",VLOOKUP(AC160,シフト記号表!$C$6:$L$47,10,FALSE))</f>
        <v/>
      </c>
      <c r="AD161" s="139" t="str">
        <f>IF(AD160="","",VLOOKUP(AD160,シフト記号表!$C$6:$L$47,10,FALSE))</f>
        <v/>
      </c>
      <c r="AE161" s="140" t="str">
        <f>IF(AE160="","",VLOOKUP(AE160,シフト記号表!$C$6:$L$47,10,FALSE))</f>
        <v/>
      </c>
      <c r="AF161" s="140" t="str">
        <f>IF(AF160="","",VLOOKUP(AF160,シフト記号表!$C$6:$L$47,10,FALSE))</f>
        <v/>
      </c>
      <c r="AG161" s="140" t="str">
        <f>IF(AG160="","",VLOOKUP(AG160,シフト記号表!$C$6:$L$47,10,FALSE))</f>
        <v/>
      </c>
      <c r="AH161" s="140" t="str">
        <f>IF(AH160="","",VLOOKUP(AH160,シフト記号表!$C$6:$L$47,10,FALSE))</f>
        <v/>
      </c>
      <c r="AI161" s="140" t="str">
        <f>IF(AI160="","",VLOOKUP(AI160,シフト記号表!$C$6:$L$47,10,FALSE))</f>
        <v/>
      </c>
      <c r="AJ161" s="141" t="str">
        <f>IF(AJ160="","",VLOOKUP(AJ160,シフト記号表!$C$6:$L$47,10,FALSE))</f>
        <v/>
      </c>
      <c r="AK161" s="139" t="str">
        <f>IF(AK160="","",VLOOKUP(AK160,シフト記号表!$C$6:$L$47,10,FALSE))</f>
        <v/>
      </c>
      <c r="AL161" s="140" t="str">
        <f>IF(AL160="","",VLOOKUP(AL160,シフト記号表!$C$6:$L$47,10,FALSE))</f>
        <v/>
      </c>
      <c r="AM161" s="140" t="str">
        <f>IF(AM160="","",VLOOKUP(AM160,シフト記号表!$C$6:$L$47,10,FALSE))</f>
        <v/>
      </c>
      <c r="AN161" s="140" t="str">
        <f>IF(AN160="","",VLOOKUP(AN160,シフト記号表!$C$6:$L$47,10,FALSE))</f>
        <v/>
      </c>
      <c r="AO161" s="140" t="str">
        <f>IF(AO160="","",VLOOKUP(AO160,シフト記号表!$C$6:$L$47,10,FALSE))</f>
        <v/>
      </c>
      <c r="AP161" s="140" t="str">
        <f>IF(AP160="","",VLOOKUP(AP160,シフト記号表!$C$6:$L$47,10,FALSE))</f>
        <v/>
      </c>
      <c r="AQ161" s="141" t="str">
        <f>IF(AQ160="","",VLOOKUP(AQ160,シフト記号表!$C$6:$L$47,10,FALSE))</f>
        <v/>
      </c>
      <c r="AR161" s="139" t="str">
        <f>IF(AR160="","",VLOOKUP(AR160,シフト記号表!$C$6:$L$47,10,FALSE))</f>
        <v/>
      </c>
      <c r="AS161" s="140" t="str">
        <f>IF(AS160="","",VLOOKUP(AS160,シフト記号表!$C$6:$L$47,10,FALSE))</f>
        <v/>
      </c>
      <c r="AT161" s="140" t="str">
        <f>IF(AT160="","",VLOOKUP(AT160,シフト記号表!$C$6:$L$47,10,FALSE))</f>
        <v/>
      </c>
      <c r="AU161" s="140" t="str">
        <f>IF(AU160="","",VLOOKUP(AU160,シフト記号表!$C$6:$L$47,10,FALSE))</f>
        <v/>
      </c>
      <c r="AV161" s="140" t="str">
        <f>IF(AV160="","",VLOOKUP(AV160,シフト記号表!$C$6:$L$47,10,FALSE))</f>
        <v/>
      </c>
      <c r="AW161" s="140" t="str">
        <f>IF(AW160="","",VLOOKUP(AW160,シフト記号表!$C$6:$L$47,10,FALSE))</f>
        <v/>
      </c>
      <c r="AX161" s="141" t="str">
        <f>IF(AX160="","",VLOOKUP(AX160,シフト記号表!$C$6:$L$47,10,FALSE))</f>
        <v/>
      </c>
      <c r="AY161" s="139" t="str">
        <f>IF(AY160="","",VLOOKUP(AY160,シフト記号表!$C$6:$L$47,10,FALSE))</f>
        <v/>
      </c>
      <c r="AZ161" s="140" t="str">
        <f>IF(AZ160="","",VLOOKUP(AZ160,シフト記号表!$C$6:$L$47,10,FALSE))</f>
        <v/>
      </c>
      <c r="BA161" s="140" t="str">
        <f>IF(BA160="","",VLOOKUP(BA160,シフト記号表!$C$6:$L$47,10,FALSE))</f>
        <v/>
      </c>
      <c r="BB161" s="185">
        <f>IF($BE$4="４週",SUM(W161:AX161),IF($BE$4="暦月",SUM(W161:BA161),""))</f>
        <v>0</v>
      </c>
      <c r="BC161" s="186"/>
      <c r="BD161" s="187">
        <f>IF($BE$4="４週",BB161/4,IF($BE$4="暦月",(BB161/($BE$9/7)),""))</f>
        <v>0</v>
      </c>
      <c r="BE161" s="186"/>
      <c r="BF161" s="182"/>
      <c r="BG161" s="183"/>
      <c r="BH161" s="183"/>
      <c r="BI161" s="183"/>
      <c r="BJ161" s="184"/>
    </row>
    <row r="162" spans="2:62" ht="20.25" customHeight="1" x14ac:dyDescent="0.4">
      <c r="B162" s="188">
        <f>B160+1</f>
        <v>74</v>
      </c>
      <c r="C162" s="190"/>
      <c r="D162" s="191"/>
      <c r="E162" s="129"/>
      <c r="F162" s="130"/>
      <c r="G162" s="129"/>
      <c r="H162" s="130"/>
      <c r="I162" s="194"/>
      <c r="J162" s="195"/>
      <c r="K162" s="198"/>
      <c r="L162" s="199"/>
      <c r="M162" s="199"/>
      <c r="N162" s="191"/>
      <c r="O162" s="172"/>
      <c r="P162" s="173"/>
      <c r="Q162" s="173"/>
      <c r="R162" s="173"/>
      <c r="S162" s="174"/>
      <c r="T162" s="159" t="s">
        <v>18</v>
      </c>
      <c r="U162" s="112"/>
      <c r="V162" s="113"/>
      <c r="W162" s="99"/>
      <c r="X162" s="100"/>
      <c r="Y162" s="100"/>
      <c r="Z162" s="100"/>
      <c r="AA162" s="100"/>
      <c r="AB162" s="100"/>
      <c r="AC162" s="101"/>
      <c r="AD162" s="99"/>
      <c r="AE162" s="100"/>
      <c r="AF162" s="100"/>
      <c r="AG162" s="100"/>
      <c r="AH162" s="100"/>
      <c r="AI162" s="100"/>
      <c r="AJ162" s="101"/>
      <c r="AK162" s="99"/>
      <c r="AL162" s="100"/>
      <c r="AM162" s="100"/>
      <c r="AN162" s="100"/>
      <c r="AO162" s="100"/>
      <c r="AP162" s="100"/>
      <c r="AQ162" s="101"/>
      <c r="AR162" s="99"/>
      <c r="AS162" s="100"/>
      <c r="AT162" s="100"/>
      <c r="AU162" s="100"/>
      <c r="AV162" s="100"/>
      <c r="AW162" s="100"/>
      <c r="AX162" s="101"/>
      <c r="AY162" s="99"/>
      <c r="AZ162" s="100"/>
      <c r="BA162" s="102"/>
      <c r="BB162" s="175"/>
      <c r="BC162" s="176"/>
      <c r="BD162" s="177"/>
      <c r="BE162" s="178"/>
      <c r="BF162" s="179"/>
      <c r="BG162" s="180"/>
      <c r="BH162" s="180"/>
      <c r="BI162" s="180"/>
      <c r="BJ162" s="181"/>
    </row>
    <row r="163" spans="2:62" ht="20.25" customHeight="1" x14ac:dyDescent="0.4">
      <c r="B163" s="189"/>
      <c r="C163" s="192"/>
      <c r="D163" s="193"/>
      <c r="E163" s="170"/>
      <c r="F163" s="171">
        <f>C162</f>
        <v>0</v>
      </c>
      <c r="G163" s="170"/>
      <c r="H163" s="171">
        <f>I162</f>
        <v>0</v>
      </c>
      <c r="I163" s="196"/>
      <c r="J163" s="197"/>
      <c r="K163" s="200"/>
      <c r="L163" s="201"/>
      <c r="M163" s="201"/>
      <c r="N163" s="193"/>
      <c r="O163" s="172"/>
      <c r="P163" s="173"/>
      <c r="Q163" s="173"/>
      <c r="R163" s="173"/>
      <c r="S163" s="174"/>
      <c r="T163" s="160" t="s">
        <v>125</v>
      </c>
      <c r="U163" s="114"/>
      <c r="V163" s="161"/>
      <c r="W163" s="139" t="str">
        <f>IF(W162="","",VLOOKUP(W162,シフト記号表!$C$6:$L$47,10,FALSE))</f>
        <v/>
      </c>
      <c r="X163" s="140" t="str">
        <f>IF(X162="","",VLOOKUP(X162,シフト記号表!$C$6:$L$47,10,FALSE))</f>
        <v/>
      </c>
      <c r="Y163" s="140" t="str">
        <f>IF(Y162="","",VLOOKUP(Y162,シフト記号表!$C$6:$L$47,10,FALSE))</f>
        <v/>
      </c>
      <c r="Z163" s="140" t="str">
        <f>IF(Z162="","",VLOOKUP(Z162,シフト記号表!$C$6:$L$47,10,FALSE))</f>
        <v/>
      </c>
      <c r="AA163" s="140" t="str">
        <f>IF(AA162="","",VLOOKUP(AA162,シフト記号表!$C$6:$L$47,10,FALSE))</f>
        <v/>
      </c>
      <c r="AB163" s="140" t="str">
        <f>IF(AB162="","",VLOOKUP(AB162,シフト記号表!$C$6:$L$47,10,FALSE))</f>
        <v/>
      </c>
      <c r="AC163" s="141" t="str">
        <f>IF(AC162="","",VLOOKUP(AC162,シフト記号表!$C$6:$L$47,10,FALSE))</f>
        <v/>
      </c>
      <c r="AD163" s="139" t="str">
        <f>IF(AD162="","",VLOOKUP(AD162,シフト記号表!$C$6:$L$47,10,FALSE))</f>
        <v/>
      </c>
      <c r="AE163" s="140" t="str">
        <f>IF(AE162="","",VLOOKUP(AE162,シフト記号表!$C$6:$L$47,10,FALSE))</f>
        <v/>
      </c>
      <c r="AF163" s="140" t="str">
        <f>IF(AF162="","",VLOOKUP(AF162,シフト記号表!$C$6:$L$47,10,FALSE))</f>
        <v/>
      </c>
      <c r="AG163" s="140" t="str">
        <f>IF(AG162="","",VLOOKUP(AG162,シフト記号表!$C$6:$L$47,10,FALSE))</f>
        <v/>
      </c>
      <c r="AH163" s="140" t="str">
        <f>IF(AH162="","",VLOOKUP(AH162,シフト記号表!$C$6:$L$47,10,FALSE))</f>
        <v/>
      </c>
      <c r="AI163" s="140" t="str">
        <f>IF(AI162="","",VLOOKUP(AI162,シフト記号表!$C$6:$L$47,10,FALSE))</f>
        <v/>
      </c>
      <c r="AJ163" s="141" t="str">
        <f>IF(AJ162="","",VLOOKUP(AJ162,シフト記号表!$C$6:$L$47,10,FALSE))</f>
        <v/>
      </c>
      <c r="AK163" s="139" t="str">
        <f>IF(AK162="","",VLOOKUP(AK162,シフト記号表!$C$6:$L$47,10,FALSE))</f>
        <v/>
      </c>
      <c r="AL163" s="140" t="str">
        <f>IF(AL162="","",VLOOKUP(AL162,シフト記号表!$C$6:$L$47,10,FALSE))</f>
        <v/>
      </c>
      <c r="AM163" s="140" t="str">
        <f>IF(AM162="","",VLOOKUP(AM162,シフト記号表!$C$6:$L$47,10,FALSE))</f>
        <v/>
      </c>
      <c r="AN163" s="140" t="str">
        <f>IF(AN162="","",VLOOKUP(AN162,シフト記号表!$C$6:$L$47,10,FALSE))</f>
        <v/>
      </c>
      <c r="AO163" s="140" t="str">
        <f>IF(AO162="","",VLOOKUP(AO162,シフト記号表!$C$6:$L$47,10,FALSE))</f>
        <v/>
      </c>
      <c r="AP163" s="140" t="str">
        <f>IF(AP162="","",VLOOKUP(AP162,シフト記号表!$C$6:$L$47,10,FALSE))</f>
        <v/>
      </c>
      <c r="AQ163" s="141" t="str">
        <f>IF(AQ162="","",VLOOKUP(AQ162,シフト記号表!$C$6:$L$47,10,FALSE))</f>
        <v/>
      </c>
      <c r="AR163" s="139" t="str">
        <f>IF(AR162="","",VLOOKUP(AR162,シフト記号表!$C$6:$L$47,10,FALSE))</f>
        <v/>
      </c>
      <c r="AS163" s="140" t="str">
        <f>IF(AS162="","",VLOOKUP(AS162,シフト記号表!$C$6:$L$47,10,FALSE))</f>
        <v/>
      </c>
      <c r="AT163" s="140" t="str">
        <f>IF(AT162="","",VLOOKUP(AT162,シフト記号表!$C$6:$L$47,10,FALSE))</f>
        <v/>
      </c>
      <c r="AU163" s="140" t="str">
        <f>IF(AU162="","",VLOOKUP(AU162,シフト記号表!$C$6:$L$47,10,FALSE))</f>
        <v/>
      </c>
      <c r="AV163" s="140" t="str">
        <f>IF(AV162="","",VLOOKUP(AV162,シフト記号表!$C$6:$L$47,10,FALSE))</f>
        <v/>
      </c>
      <c r="AW163" s="140" t="str">
        <f>IF(AW162="","",VLOOKUP(AW162,シフト記号表!$C$6:$L$47,10,FALSE))</f>
        <v/>
      </c>
      <c r="AX163" s="141" t="str">
        <f>IF(AX162="","",VLOOKUP(AX162,シフト記号表!$C$6:$L$47,10,FALSE))</f>
        <v/>
      </c>
      <c r="AY163" s="139" t="str">
        <f>IF(AY162="","",VLOOKUP(AY162,シフト記号表!$C$6:$L$47,10,FALSE))</f>
        <v/>
      </c>
      <c r="AZ163" s="140" t="str">
        <f>IF(AZ162="","",VLOOKUP(AZ162,シフト記号表!$C$6:$L$47,10,FALSE))</f>
        <v/>
      </c>
      <c r="BA163" s="140" t="str">
        <f>IF(BA162="","",VLOOKUP(BA162,シフト記号表!$C$6:$L$47,10,FALSE))</f>
        <v/>
      </c>
      <c r="BB163" s="185">
        <f>IF($BE$4="４週",SUM(W163:AX163),IF($BE$4="暦月",SUM(W163:BA163),""))</f>
        <v>0</v>
      </c>
      <c r="BC163" s="186"/>
      <c r="BD163" s="187">
        <f>IF($BE$4="４週",BB163/4,IF($BE$4="暦月",(BB163/($BE$9/7)),""))</f>
        <v>0</v>
      </c>
      <c r="BE163" s="186"/>
      <c r="BF163" s="182"/>
      <c r="BG163" s="183"/>
      <c r="BH163" s="183"/>
      <c r="BI163" s="183"/>
      <c r="BJ163" s="184"/>
    </row>
    <row r="164" spans="2:62" ht="20.25" customHeight="1" x14ac:dyDescent="0.4">
      <c r="B164" s="188">
        <f>B162+1</f>
        <v>75</v>
      </c>
      <c r="C164" s="190"/>
      <c r="D164" s="191"/>
      <c r="E164" s="129"/>
      <c r="F164" s="130"/>
      <c r="G164" s="129"/>
      <c r="H164" s="130"/>
      <c r="I164" s="194"/>
      <c r="J164" s="195"/>
      <c r="K164" s="198"/>
      <c r="L164" s="199"/>
      <c r="M164" s="199"/>
      <c r="N164" s="191"/>
      <c r="O164" s="172"/>
      <c r="P164" s="173"/>
      <c r="Q164" s="173"/>
      <c r="R164" s="173"/>
      <c r="S164" s="174"/>
      <c r="T164" s="159" t="s">
        <v>18</v>
      </c>
      <c r="U164" s="112"/>
      <c r="V164" s="113"/>
      <c r="W164" s="99"/>
      <c r="X164" s="100"/>
      <c r="Y164" s="100"/>
      <c r="Z164" s="100"/>
      <c r="AA164" s="100"/>
      <c r="AB164" s="100"/>
      <c r="AC164" s="101"/>
      <c r="AD164" s="99"/>
      <c r="AE164" s="100"/>
      <c r="AF164" s="100"/>
      <c r="AG164" s="100"/>
      <c r="AH164" s="100"/>
      <c r="AI164" s="100"/>
      <c r="AJ164" s="101"/>
      <c r="AK164" s="99"/>
      <c r="AL164" s="100"/>
      <c r="AM164" s="100"/>
      <c r="AN164" s="100"/>
      <c r="AO164" s="100"/>
      <c r="AP164" s="100"/>
      <c r="AQ164" s="101"/>
      <c r="AR164" s="99"/>
      <c r="AS164" s="100"/>
      <c r="AT164" s="100"/>
      <c r="AU164" s="100"/>
      <c r="AV164" s="100"/>
      <c r="AW164" s="100"/>
      <c r="AX164" s="101"/>
      <c r="AY164" s="99"/>
      <c r="AZ164" s="100"/>
      <c r="BA164" s="102"/>
      <c r="BB164" s="175"/>
      <c r="BC164" s="176"/>
      <c r="BD164" s="177"/>
      <c r="BE164" s="178"/>
      <c r="BF164" s="179"/>
      <c r="BG164" s="180"/>
      <c r="BH164" s="180"/>
      <c r="BI164" s="180"/>
      <c r="BJ164" s="181"/>
    </row>
    <row r="165" spans="2:62" ht="20.25" customHeight="1" x14ac:dyDescent="0.4">
      <c r="B165" s="189"/>
      <c r="C165" s="192"/>
      <c r="D165" s="193"/>
      <c r="E165" s="170"/>
      <c r="F165" s="171">
        <f>C164</f>
        <v>0</v>
      </c>
      <c r="G165" s="170"/>
      <c r="H165" s="171">
        <f>I164</f>
        <v>0</v>
      </c>
      <c r="I165" s="196"/>
      <c r="J165" s="197"/>
      <c r="K165" s="200"/>
      <c r="L165" s="201"/>
      <c r="M165" s="201"/>
      <c r="N165" s="193"/>
      <c r="O165" s="172"/>
      <c r="P165" s="173"/>
      <c r="Q165" s="173"/>
      <c r="R165" s="173"/>
      <c r="S165" s="174"/>
      <c r="T165" s="160" t="s">
        <v>125</v>
      </c>
      <c r="U165" s="114"/>
      <c r="V165" s="161"/>
      <c r="W165" s="139" t="str">
        <f>IF(W164="","",VLOOKUP(W164,シフト記号表!$C$6:$L$47,10,FALSE))</f>
        <v/>
      </c>
      <c r="X165" s="140" t="str">
        <f>IF(X164="","",VLOOKUP(X164,シフト記号表!$C$6:$L$47,10,FALSE))</f>
        <v/>
      </c>
      <c r="Y165" s="140" t="str">
        <f>IF(Y164="","",VLOOKUP(Y164,シフト記号表!$C$6:$L$47,10,FALSE))</f>
        <v/>
      </c>
      <c r="Z165" s="140" t="str">
        <f>IF(Z164="","",VLOOKUP(Z164,シフト記号表!$C$6:$L$47,10,FALSE))</f>
        <v/>
      </c>
      <c r="AA165" s="140" t="str">
        <f>IF(AA164="","",VLOOKUP(AA164,シフト記号表!$C$6:$L$47,10,FALSE))</f>
        <v/>
      </c>
      <c r="AB165" s="140" t="str">
        <f>IF(AB164="","",VLOOKUP(AB164,シフト記号表!$C$6:$L$47,10,FALSE))</f>
        <v/>
      </c>
      <c r="AC165" s="141" t="str">
        <f>IF(AC164="","",VLOOKUP(AC164,シフト記号表!$C$6:$L$47,10,FALSE))</f>
        <v/>
      </c>
      <c r="AD165" s="139" t="str">
        <f>IF(AD164="","",VLOOKUP(AD164,シフト記号表!$C$6:$L$47,10,FALSE))</f>
        <v/>
      </c>
      <c r="AE165" s="140" t="str">
        <f>IF(AE164="","",VLOOKUP(AE164,シフト記号表!$C$6:$L$47,10,FALSE))</f>
        <v/>
      </c>
      <c r="AF165" s="140" t="str">
        <f>IF(AF164="","",VLOOKUP(AF164,シフト記号表!$C$6:$L$47,10,FALSE))</f>
        <v/>
      </c>
      <c r="AG165" s="140" t="str">
        <f>IF(AG164="","",VLOOKUP(AG164,シフト記号表!$C$6:$L$47,10,FALSE))</f>
        <v/>
      </c>
      <c r="AH165" s="140" t="str">
        <f>IF(AH164="","",VLOOKUP(AH164,シフト記号表!$C$6:$L$47,10,FALSE))</f>
        <v/>
      </c>
      <c r="AI165" s="140" t="str">
        <f>IF(AI164="","",VLOOKUP(AI164,シフト記号表!$C$6:$L$47,10,FALSE))</f>
        <v/>
      </c>
      <c r="AJ165" s="141" t="str">
        <f>IF(AJ164="","",VLOOKUP(AJ164,シフト記号表!$C$6:$L$47,10,FALSE))</f>
        <v/>
      </c>
      <c r="AK165" s="139" t="str">
        <f>IF(AK164="","",VLOOKUP(AK164,シフト記号表!$C$6:$L$47,10,FALSE))</f>
        <v/>
      </c>
      <c r="AL165" s="140" t="str">
        <f>IF(AL164="","",VLOOKUP(AL164,シフト記号表!$C$6:$L$47,10,FALSE))</f>
        <v/>
      </c>
      <c r="AM165" s="140" t="str">
        <f>IF(AM164="","",VLOOKUP(AM164,シフト記号表!$C$6:$L$47,10,FALSE))</f>
        <v/>
      </c>
      <c r="AN165" s="140" t="str">
        <f>IF(AN164="","",VLOOKUP(AN164,シフト記号表!$C$6:$L$47,10,FALSE))</f>
        <v/>
      </c>
      <c r="AO165" s="140" t="str">
        <f>IF(AO164="","",VLOOKUP(AO164,シフト記号表!$C$6:$L$47,10,FALSE))</f>
        <v/>
      </c>
      <c r="AP165" s="140" t="str">
        <f>IF(AP164="","",VLOOKUP(AP164,シフト記号表!$C$6:$L$47,10,FALSE))</f>
        <v/>
      </c>
      <c r="AQ165" s="141" t="str">
        <f>IF(AQ164="","",VLOOKUP(AQ164,シフト記号表!$C$6:$L$47,10,FALSE))</f>
        <v/>
      </c>
      <c r="AR165" s="139" t="str">
        <f>IF(AR164="","",VLOOKUP(AR164,シフト記号表!$C$6:$L$47,10,FALSE))</f>
        <v/>
      </c>
      <c r="AS165" s="140" t="str">
        <f>IF(AS164="","",VLOOKUP(AS164,シフト記号表!$C$6:$L$47,10,FALSE))</f>
        <v/>
      </c>
      <c r="AT165" s="140" t="str">
        <f>IF(AT164="","",VLOOKUP(AT164,シフト記号表!$C$6:$L$47,10,FALSE))</f>
        <v/>
      </c>
      <c r="AU165" s="140" t="str">
        <f>IF(AU164="","",VLOOKUP(AU164,シフト記号表!$C$6:$L$47,10,FALSE))</f>
        <v/>
      </c>
      <c r="AV165" s="140" t="str">
        <f>IF(AV164="","",VLOOKUP(AV164,シフト記号表!$C$6:$L$47,10,FALSE))</f>
        <v/>
      </c>
      <c r="AW165" s="140" t="str">
        <f>IF(AW164="","",VLOOKUP(AW164,シフト記号表!$C$6:$L$47,10,FALSE))</f>
        <v/>
      </c>
      <c r="AX165" s="141" t="str">
        <f>IF(AX164="","",VLOOKUP(AX164,シフト記号表!$C$6:$L$47,10,FALSE))</f>
        <v/>
      </c>
      <c r="AY165" s="139" t="str">
        <f>IF(AY164="","",VLOOKUP(AY164,シフト記号表!$C$6:$L$47,10,FALSE))</f>
        <v/>
      </c>
      <c r="AZ165" s="140" t="str">
        <f>IF(AZ164="","",VLOOKUP(AZ164,シフト記号表!$C$6:$L$47,10,FALSE))</f>
        <v/>
      </c>
      <c r="BA165" s="140" t="str">
        <f>IF(BA164="","",VLOOKUP(BA164,シフト記号表!$C$6:$L$47,10,FALSE))</f>
        <v/>
      </c>
      <c r="BB165" s="185">
        <f>IF($BE$4="４週",SUM(W165:AX165),IF($BE$4="暦月",SUM(W165:BA165),""))</f>
        <v>0</v>
      </c>
      <c r="BC165" s="186"/>
      <c r="BD165" s="187">
        <f>IF($BE$4="４週",BB165/4,IF($BE$4="暦月",(BB165/($BE$9/7)),""))</f>
        <v>0</v>
      </c>
      <c r="BE165" s="186"/>
      <c r="BF165" s="182"/>
      <c r="BG165" s="183"/>
      <c r="BH165" s="183"/>
      <c r="BI165" s="183"/>
      <c r="BJ165" s="184"/>
    </row>
    <row r="166" spans="2:62" ht="20.25" customHeight="1" x14ac:dyDescent="0.4">
      <c r="B166" s="188">
        <f>B164+1</f>
        <v>76</v>
      </c>
      <c r="C166" s="190"/>
      <c r="D166" s="191"/>
      <c r="E166" s="129"/>
      <c r="F166" s="130"/>
      <c r="G166" s="129"/>
      <c r="H166" s="130"/>
      <c r="I166" s="194"/>
      <c r="J166" s="195"/>
      <c r="K166" s="198"/>
      <c r="L166" s="199"/>
      <c r="M166" s="199"/>
      <c r="N166" s="191"/>
      <c r="O166" s="172"/>
      <c r="P166" s="173"/>
      <c r="Q166" s="173"/>
      <c r="R166" s="173"/>
      <c r="S166" s="174"/>
      <c r="T166" s="159" t="s">
        <v>18</v>
      </c>
      <c r="U166" s="112"/>
      <c r="V166" s="113"/>
      <c r="W166" s="99"/>
      <c r="X166" s="100"/>
      <c r="Y166" s="100"/>
      <c r="Z166" s="100"/>
      <c r="AA166" s="100"/>
      <c r="AB166" s="100"/>
      <c r="AC166" s="101"/>
      <c r="AD166" s="99"/>
      <c r="AE166" s="100"/>
      <c r="AF166" s="100"/>
      <c r="AG166" s="100"/>
      <c r="AH166" s="100"/>
      <c r="AI166" s="100"/>
      <c r="AJ166" s="101"/>
      <c r="AK166" s="99"/>
      <c r="AL166" s="100"/>
      <c r="AM166" s="100"/>
      <c r="AN166" s="100"/>
      <c r="AO166" s="100"/>
      <c r="AP166" s="100"/>
      <c r="AQ166" s="101"/>
      <c r="AR166" s="99"/>
      <c r="AS166" s="100"/>
      <c r="AT166" s="100"/>
      <c r="AU166" s="100"/>
      <c r="AV166" s="100"/>
      <c r="AW166" s="100"/>
      <c r="AX166" s="101"/>
      <c r="AY166" s="99"/>
      <c r="AZ166" s="100"/>
      <c r="BA166" s="102"/>
      <c r="BB166" s="175"/>
      <c r="BC166" s="176"/>
      <c r="BD166" s="177"/>
      <c r="BE166" s="178"/>
      <c r="BF166" s="179"/>
      <c r="BG166" s="180"/>
      <c r="BH166" s="180"/>
      <c r="BI166" s="180"/>
      <c r="BJ166" s="181"/>
    </row>
    <row r="167" spans="2:62" ht="20.25" customHeight="1" x14ac:dyDescent="0.4">
      <c r="B167" s="189"/>
      <c r="C167" s="192"/>
      <c r="D167" s="193"/>
      <c r="E167" s="170"/>
      <c r="F167" s="171">
        <f>C166</f>
        <v>0</v>
      </c>
      <c r="G167" s="170"/>
      <c r="H167" s="171">
        <f>I166</f>
        <v>0</v>
      </c>
      <c r="I167" s="196"/>
      <c r="J167" s="197"/>
      <c r="K167" s="200"/>
      <c r="L167" s="201"/>
      <c r="M167" s="201"/>
      <c r="N167" s="193"/>
      <c r="O167" s="172"/>
      <c r="P167" s="173"/>
      <c r="Q167" s="173"/>
      <c r="R167" s="173"/>
      <c r="S167" s="174"/>
      <c r="T167" s="160" t="s">
        <v>125</v>
      </c>
      <c r="U167" s="114"/>
      <c r="V167" s="161"/>
      <c r="W167" s="139" t="str">
        <f>IF(W166="","",VLOOKUP(W166,シフト記号表!$C$6:$L$47,10,FALSE))</f>
        <v/>
      </c>
      <c r="X167" s="140" t="str">
        <f>IF(X166="","",VLOOKUP(X166,シフト記号表!$C$6:$L$47,10,FALSE))</f>
        <v/>
      </c>
      <c r="Y167" s="140" t="str">
        <f>IF(Y166="","",VLOOKUP(Y166,シフト記号表!$C$6:$L$47,10,FALSE))</f>
        <v/>
      </c>
      <c r="Z167" s="140" t="str">
        <f>IF(Z166="","",VLOOKUP(Z166,シフト記号表!$C$6:$L$47,10,FALSE))</f>
        <v/>
      </c>
      <c r="AA167" s="140" t="str">
        <f>IF(AA166="","",VLOOKUP(AA166,シフト記号表!$C$6:$L$47,10,FALSE))</f>
        <v/>
      </c>
      <c r="AB167" s="140" t="str">
        <f>IF(AB166="","",VLOOKUP(AB166,シフト記号表!$C$6:$L$47,10,FALSE))</f>
        <v/>
      </c>
      <c r="AC167" s="141" t="str">
        <f>IF(AC166="","",VLOOKUP(AC166,シフト記号表!$C$6:$L$47,10,FALSE))</f>
        <v/>
      </c>
      <c r="AD167" s="139" t="str">
        <f>IF(AD166="","",VLOOKUP(AD166,シフト記号表!$C$6:$L$47,10,FALSE))</f>
        <v/>
      </c>
      <c r="AE167" s="140" t="str">
        <f>IF(AE166="","",VLOOKUP(AE166,シフト記号表!$C$6:$L$47,10,FALSE))</f>
        <v/>
      </c>
      <c r="AF167" s="140" t="str">
        <f>IF(AF166="","",VLOOKUP(AF166,シフト記号表!$C$6:$L$47,10,FALSE))</f>
        <v/>
      </c>
      <c r="AG167" s="140" t="str">
        <f>IF(AG166="","",VLOOKUP(AG166,シフト記号表!$C$6:$L$47,10,FALSE))</f>
        <v/>
      </c>
      <c r="AH167" s="140" t="str">
        <f>IF(AH166="","",VLOOKUP(AH166,シフト記号表!$C$6:$L$47,10,FALSE))</f>
        <v/>
      </c>
      <c r="AI167" s="140" t="str">
        <f>IF(AI166="","",VLOOKUP(AI166,シフト記号表!$C$6:$L$47,10,FALSE))</f>
        <v/>
      </c>
      <c r="AJ167" s="141" t="str">
        <f>IF(AJ166="","",VLOOKUP(AJ166,シフト記号表!$C$6:$L$47,10,FALSE))</f>
        <v/>
      </c>
      <c r="AK167" s="139" t="str">
        <f>IF(AK166="","",VLOOKUP(AK166,シフト記号表!$C$6:$L$47,10,FALSE))</f>
        <v/>
      </c>
      <c r="AL167" s="140" t="str">
        <f>IF(AL166="","",VLOOKUP(AL166,シフト記号表!$C$6:$L$47,10,FALSE))</f>
        <v/>
      </c>
      <c r="AM167" s="140" t="str">
        <f>IF(AM166="","",VLOOKUP(AM166,シフト記号表!$C$6:$L$47,10,FALSE))</f>
        <v/>
      </c>
      <c r="AN167" s="140" t="str">
        <f>IF(AN166="","",VLOOKUP(AN166,シフト記号表!$C$6:$L$47,10,FALSE))</f>
        <v/>
      </c>
      <c r="AO167" s="140" t="str">
        <f>IF(AO166="","",VLOOKUP(AO166,シフト記号表!$C$6:$L$47,10,FALSE))</f>
        <v/>
      </c>
      <c r="AP167" s="140" t="str">
        <f>IF(AP166="","",VLOOKUP(AP166,シフト記号表!$C$6:$L$47,10,FALSE))</f>
        <v/>
      </c>
      <c r="AQ167" s="141" t="str">
        <f>IF(AQ166="","",VLOOKUP(AQ166,シフト記号表!$C$6:$L$47,10,FALSE))</f>
        <v/>
      </c>
      <c r="AR167" s="139" t="str">
        <f>IF(AR166="","",VLOOKUP(AR166,シフト記号表!$C$6:$L$47,10,FALSE))</f>
        <v/>
      </c>
      <c r="AS167" s="140" t="str">
        <f>IF(AS166="","",VLOOKUP(AS166,シフト記号表!$C$6:$L$47,10,FALSE))</f>
        <v/>
      </c>
      <c r="AT167" s="140" t="str">
        <f>IF(AT166="","",VLOOKUP(AT166,シフト記号表!$C$6:$L$47,10,FALSE))</f>
        <v/>
      </c>
      <c r="AU167" s="140" t="str">
        <f>IF(AU166="","",VLOOKUP(AU166,シフト記号表!$C$6:$L$47,10,FALSE))</f>
        <v/>
      </c>
      <c r="AV167" s="140" t="str">
        <f>IF(AV166="","",VLOOKUP(AV166,シフト記号表!$C$6:$L$47,10,FALSE))</f>
        <v/>
      </c>
      <c r="AW167" s="140" t="str">
        <f>IF(AW166="","",VLOOKUP(AW166,シフト記号表!$C$6:$L$47,10,FALSE))</f>
        <v/>
      </c>
      <c r="AX167" s="141" t="str">
        <f>IF(AX166="","",VLOOKUP(AX166,シフト記号表!$C$6:$L$47,10,FALSE))</f>
        <v/>
      </c>
      <c r="AY167" s="139" t="str">
        <f>IF(AY166="","",VLOOKUP(AY166,シフト記号表!$C$6:$L$47,10,FALSE))</f>
        <v/>
      </c>
      <c r="AZ167" s="140" t="str">
        <f>IF(AZ166="","",VLOOKUP(AZ166,シフト記号表!$C$6:$L$47,10,FALSE))</f>
        <v/>
      </c>
      <c r="BA167" s="140" t="str">
        <f>IF(BA166="","",VLOOKUP(BA166,シフト記号表!$C$6:$L$47,10,FALSE))</f>
        <v/>
      </c>
      <c r="BB167" s="185">
        <f>IF($BE$4="４週",SUM(W167:AX167),IF($BE$4="暦月",SUM(W167:BA167),""))</f>
        <v>0</v>
      </c>
      <c r="BC167" s="186"/>
      <c r="BD167" s="187">
        <f>IF($BE$4="４週",BB167/4,IF($BE$4="暦月",(BB167/($BE$9/7)),""))</f>
        <v>0</v>
      </c>
      <c r="BE167" s="186"/>
      <c r="BF167" s="182"/>
      <c r="BG167" s="183"/>
      <c r="BH167" s="183"/>
      <c r="BI167" s="183"/>
      <c r="BJ167" s="184"/>
    </row>
    <row r="168" spans="2:62" ht="20.25" customHeight="1" x14ac:dyDescent="0.4">
      <c r="B168" s="188">
        <f>B166+1</f>
        <v>77</v>
      </c>
      <c r="C168" s="190"/>
      <c r="D168" s="191"/>
      <c r="E168" s="129"/>
      <c r="F168" s="130"/>
      <c r="G168" s="129"/>
      <c r="H168" s="130"/>
      <c r="I168" s="194"/>
      <c r="J168" s="195"/>
      <c r="K168" s="198"/>
      <c r="L168" s="199"/>
      <c r="M168" s="199"/>
      <c r="N168" s="191"/>
      <c r="O168" s="172"/>
      <c r="P168" s="173"/>
      <c r="Q168" s="173"/>
      <c r="R168" s="173"/>
      <c r="S168" s="174"/>
      <c r="T168" s="159" t="s">
        <v>18</v>
      </c>
      <c r="U168" s="112"/>
      <c r="V168" s="113"/>
      <c r="W168" s="99"/>
      <c r="X168" s="100"/>
      <c r="Y168" s="100"/>
      <c r="Z168" s="100"/>
      <c r="AA168" s="100"/>
      <c r="AB168" s="100"/>
      <c r="AC168" s="101"/>
      <c r="AD168" s="99"/>
      <c r="AE168" s="100"/>
      <c r="AF168" s="100"/>
      <c r="AG168" s="100"/>
      <c r="AH168" s="100"/>
      <c r="AI168" s="100"/>
      <c r="AJ168" s="101"/>
      <c r="AK168" s="99"/>
      <c r="AL168" s="100"/>
      <c r="AM168" s="100"/>
      <c r="AN168" s="100"/>
      <c r="AO168" s="100"/>
      <c r="AP168" s="100"/>
      <c r="AQ168" s="101"/>
      <c r="AR168" s="99"/>
      <c r="AS168" s="100"/>
      <c r="AT168" s="100"/>
      <c r="AU168" s="100"/>
      <c r="AV168" s="100"/>
      <c r="AW168" s="100"/>
      <c r="AX168" s="101"/>
      <c r="AY168" s="99"/>
      <c r="AZ168" s="100"/>
      <c r="BA168" s="102"/>
      <c r="BB168" s="175"/>
      <c r="BC168" s="176"/>
      <c r="BD168" s="177"/>
      <c r="BE168" s="178"/>
      <c r="BF168" s="179"/>
      <c r="BG168" s="180"/>
      <c r="BH168" s="180"/>
      <c r="BI168" s="180"/>
      <c r="BJ168" s="181"/>
    </row>
    <row r="169" spans="2:62" ht="20.25" customHeight="1" x14ac:dyDescent="0.4">
      <c r="B169" s="189"/>
      <c r="C169" s="192"/>
      <c r="D169" s="193"/>
      <c r="E169" s="170"/>
      <c r="F169" s="171">
        <f>C168</f>
        <v>0</v>
      </c>
      <c r="G169" s="170"/>
      <c r="H169" s="171">
        <f>I168</f>
        <v>0</v>
      </c>
      <c r="I169" s="196"/>
      <c r="J169" s="197"/>
      <c r="K169" s="200"/>
      <c r="L169" s="201"/>
      <c r="M169" s="201"/>
      <c r="N169" s="193"/>
      <c r="O169" s="172"/>
      <c r="P169" s="173"/>
      <c r="Q169" s="173"/>
      <c r="R169" s="173"/>
      <c r="S169" s="174"/>
      <c r="T169" s="160" t="s">
        <v>125</v>
      </c>
      <c r="U169" s="114"/>
      <c r="V169" s="161"/>
      <c r="W169" s="139" t="str">
        <f>IF(W168="","",VLOOKUP(W168,シフト記号表!$C$6:$L$47,10,FALSE))</f>
        <v/>
      </c>
      <c r="X169" s="140" t="str">
        <f>IF(X168="","",VLOOKUP(X168,シフト記号表!$C$6:$L$47,10,FALSE))</f>
        <v/>
      </c>
      <c r="Y169" s="140" t="str">
        <f>IF(Y168="","",VLOOKUP(Y168,シフト記号表!$C$6:$L$47,10,FALSE))</f>
        <v/>
      </c>
      <c r="Z169" s="140" t="str">
        <f>IF(Z168="","",VLOOKUP(Z168,シフト記号表!$C$6:$L$47,10,FALSE))</f>
        <v/>
      </c>
      <c r="AA169" s="140" t="str">
        <f>IF(AA168="","",VLOOKUP(AA168,シフト記号表!$C$6:$L$47,10,FALSE))</f>
        <v/>
      </c>
      <c r="AB169" s="140" t="str">
        <f>IF(AB168="","",VLOOKUP(AB168,シフト記号表!$C$6:$L$47,10,FALSE))</f>
        <v/>
      </c>
      <c r="AC169" s="141" t="str">
        <f>IF(AC168="","",VLOOKUP(AC168,シフト記号表!$C$6:$L$47,10,FALSE))</f>
        <v/>
      </c>
      <c r="AD169" s="139" t="str">
        <f>IF(AD168="","",VLOOKUP(AD168,シフト記号表!$C$6:$L$47,10,FALSE))</f>
        <v/>
      </c>
      <c r="AE169" s="140" t="str">
        <f>IF(AE168="","",VLOOKUP(AE168,シフト記号表!$C$6:$L$47,10,FALSE))</f>
        <v/>
      </c>
      <c r="AF169" s="140" t="str">
        <f>IF(AF168="","",VLOOKUP(AF168,シフト記号表!$C$6:$L$47,10,FALSE))</f>
        <v/>
      </c>
      <c r="AG169" s="140" t="str">
        <f>IF(AG168="","",VLOOKUP(AG168,シフト記号表!$C$6:$L$47,10,FALSE))</f>
        <v/>
      </c>
      <c r="AH169" s="140" t="str">
        <f>IF(AH168="","",VLOOKUP(AH168,シフト記号表!$C$6:$L$47,10,FALSE))</f>
        <v/>
      </c>
      <c r="AI169" s="140" t="str">
        <f>IF(AI168="","",VLOOKUP(AI168,シフト記号表!$C$6:$L$47,10,FALSE))</f>
        <v/>
      </c>
      <c r="AJ169" s="141" t="str">
        <f>IF(AJ168="","",VLOOKUP(AJ168,シフト記号表!$C$6:$L$47,10,FALSE))</f>
        <v/>
      </c>
      <c r="AK169" s="139" t="str">
        <f>IF(AK168="","",VLOOKUP(AK168,シフト記号表!$C$6:$L$47,10,FALSE))</f>
        <v/>
      </c>
      <c r="AL169" s="140" t="str">
        <f>IF(AL168="","",VLOOKUP(AL168,シフト記号表!$C$6:$L$47,10,FALSE))</f>
        <v/>
      </c>
      <c r="AM169" s="140" t="str">
        <f>IF(AM168="","",VLOOKUP(AM168,シフト記号表!$C$6:$L$47,10,FALSE))</f>
        <v/>
      </c>
      <c r="AN169" s="140" t="str">
        <f>IF(AN168="","",VLOOKUP(AN168,シフト記号表!$C$6:$L$47,10,FALSE))</f>
        <v/>
      </c>
      <c r="AO169" s="140" t="str">
        <f>IF(AO168="","",VLOOKUP(AO168,シフト記号表!$C$6:$L$47,10,FALSE))</f>
        <v/>
      </c>
      <c r="AP169" s="140" t="str">
        <f>IF(AP168="","",VLOOKUP(AP168,シフト記号表!$C$6:$L$47,10,FALSE))</f>
        <v/>
      </c>
      <c r="AQ169" s="141" t="str">
        <f>IF(AQ168="","",VLOOKUP(AQ168,シフト記号表!$C$6:$L$47,10,FALSE))</f>
        <v/>
      </c>
      <c r="AR169" s="139" t="str">
        <f>IF(AR168="","",VLOOKUP(AR168,シフト記号表!$C$6:$L$47,10,FALSE))</f>
        <v/>
      </c>
      <c r="AS169" s="140" t="str">
        <f>IF(AS168="","",VLOOKUP(AS168,シフト記号表!$C$6:$L$47,10,FALSE))</f>
        <v/>
      </c>
      <c r="AT169" s="140" t="str">
        <f>IF(AT168="","",VLOOKUP(AT168,シフト記号表!$C$6:$L$47,10,FALSE))</f>
        <v/>
      </c>
      <c r="AU169" s="140" t="str">
        <f>IF(AU168="","",VLOOKUP(AU168,シフト記号表!$C$6:$L$47,10,FALSE))</f>
        <v/>
      </c>
      <c r="AV169" s="140" t="str">
        <f>IF(AV168="","",VLOOKUP(AV168,シフト記号表!$C$6:$L$47,10,FALSE))</f>
        <v/>
      </c>
      <c r="AW169" s="140" t="str">
        <f>IF(AW168="","",VLOOKUP(AW168,シフト記号表!$C$6:$L$47,10,FALSE))</f>
        <v/>
      </c>
      <c r="AX169" s="141" t="str">
        <f>IF(AX168="","",VLOOKUP(AX168,シフト記号表!$C$6:$L$47,10,FALSE))</f>
        <v/>
      </c>
      <c r="AY169" s="139" t="str">
        <f>IF(AY168="","",VLOOKUP(AY168,シフト記号表!$C$6:$L$47,10,FALSE))</f>
        <v/>
      </c>
      <c r="AZ169" s="140" t="str">
        <f>IF(AZ168="","",VLOOKUP(AZ168,シフト記号表!$C$6:$L$47,10,FALSE))</f>
        <v/>
      </c>
      <c r="BA169" s="140" t="str">
        <f>IF(BA168="","",VLOOKUP(BA168,シフト記号表!$C$6:$L$47,10,FALSE))</f>
        <v/>
      </c>
      <c r="BB169" s="185">
        <f>IF($BE$4="４週",SUM(W169:AX169),IF($BE$4="暦月",SUM(W169:BA169),""))</f>
        <v>0</v>
      </c>
      <c r="BC169" s="186"/>
      <c r="BD169" s="187">
        <f>IF($BE$4="４週",BB169/4,IF($BE$4="暦月",(BB169/($BE$9/7)),""))</f>
        <v>0</v>
      </c>
      <c r="BE169" s="186"/>
      <c r="BF169" s="182"/>
      <c r="BG169" s="183"/>
      <c r="BH169" s="183"/>
      <c r="BI169" s="183"/>
      <c r="BJ169" s="184"/>
    </row>
    <row r="170" spans="2:62" ht="20.25" customHeight="1" x14ac:dyDescent="0.4">
      <c r="B170" s="188">
        <f>B168+1</f>
        <v>78</v>
      </c>
      <c r="C170" s="190"/>
      <c r="D170" s="191"/>
      <c r="E170" s="129"/>
      <c r="F170" s="130"/>
      <c r="G170" s="129"/>
      <c r="H170" s="130"/>
      <c r="I170" s="194"/>
      <c r="J170" s="195"/>
      <c r="K170" s="198"/>
      <c r="L170" s="199"/>
      <c r="M170" s="199"/>
      <c r="N170" s="191"/>
      <c r="O170" s="172"/>
      <c r="P170" s="173"/>
      <c r="Q170" s="173"/>
      <c r="R170" s="173"/>
      <c r="S170" s="174"/>
      <c r="T170" s="159" t="s">
        <v>18</v>
      </c>
      <c r="U170" s="112"/>
      <c r="V170" s="113"/>
      <c r="W170" s="99"/>
      <c r="X170" s="100"/>
      <c r="Y170" s="100"/>
      <c r="Z170" s="100"/>
      <c r="AA170" s="100"/>
      <c r="AB170" s="100"/>
      <c r="AC170" s="101"/>
      <c r="AD170" s="99"/>
      <c r="AE170" s="100"/>
      <c r="AF170" s="100"/>
      <c r="AG170" s="100"/>
      <c r="AH170" s="100"/>
      <c r="AI170" s="100"/>
      <c r="AJ170" s="101"/>
      <c r="AK170" s="99"/>
      <c r="AL170" s="100"/>
      <c r="AM170" s="100"/>
      <c r="AN170" s="100"/>
      <c r="AO170" s="100"/>
      <c r="AP170" s="100"/>
      <c r="AQ170" s="101"/>
      <c r="AR170" s="99"/>
      <c r="AS170" s="100"/>
      <c r="AT170" s="100"/>
      <c r="AU170" s="100"/>
      <c r="AV170" s="100"/>
      <c r="AW170" s="100"/>
      <c r="AX170" s="101"/>
      <c r="AY170" s="99"/>
      <c r="AZ170" s="100"/>
      <c r="BA170" s="102"/>
      <c r="BB170" s="175"/>
      <c r="BC170" s="176"/>
      <c r="BD170" s="177"/>
      <c r="BE170" s="178"/>
      <c r="BF170" s="179"/>
      <c r="BG170" s="180"/>
      <c r="BH170" s="180"/>
      <c r="BI170" s="180"/>
      <c r="BJ170" s="181"/>
    </row>
    <row r="171" spans="2:62" ht="20.25" customHeight="1" x14ac:dyDescent="0.4">
      <c r="B171" s="189"/>
      <c r="C171" s="192"/>
      <c r="D171" s="193"/>
      <c r="E171" s="170"/>
      <c r="F171" s="171">
        <f>C170</f>
        <v>0</v>
      </c>
      <c r="G171" s="170"/>
      <c r="H171" s="171">
        <f>I170</f>
        <v>0</v>
      </c>
      <c r="I171" s="196"/>
      <c r="J171" s="197"/>
      <c r="K171" s="200"/>
      <c r="L171" s="201"/>
      <c r="M171" s="201"/>
      <c r="N171" s="193"/>
      <c r="O171" s="172"/>
      <c r="P171" s="173"/>
      <c r="Q171" s="173"/>
      <c r="R171" s="173"/>
      <c r="S171" s="174"/>
      <c r="T171" s="160" t="s">
        <v>125</v>
      </c>
      <c r="U171" s="114"/>
      <c r="V171" s="161"/>
      <c r="W171" s="139" t="str">
        <f>IF(W170="","",VLOOKUP(W170,シフト記号表!$C$6:$L$47,10,FALSE))</f>
        <v/>
      </c>
      <c r="X171" s="140" t="str">
        <f>IF(X170="","",VLOOKUP(X170,シフト記号表!$C$6:$L$47,10,FALSE))</f>
        <v/>
      </c>
      <c r="Y171" s="140" t="str">
        <f>IF(Y170="","",VLOOKUP(Y170,シフト記号表!$C$6:$L$47,10,FALSE))</f>
        <v/>
      </c>
      <c r="Z171" s="140" t="str">
        <f>IF(Z170="","",VLOOKUP(Z170,シフト記号表!$C$6:$L$47,10,FALSE))</f>
        <v/>
      </c>
      <c r="AA171" s="140" t="str">
        <f>IF(AA170="","",VLOOKUP(AA170,シフト記号表!$C$6:$L$47,10,FALSE))</f>
        <v/>
      </c>
      <c r="AB171" s="140" t="str">
        <f>IF(AB170="","",VLOOKUP(AB170,シフト記号表!$C$6:$L$47,10,FALSE))</f>
        <v/>
      </c>
      <c r="AC171" s="141" t="str">
        <f>IF(AC170="","",VLOOKUP(AC170,シフト記号表!$C$6:$L$47,10,FALSE))</f>
        <v/>
      </c>
      <c r="AD171" s="139" t="str">
        <f>IF(AD170="","",VLOOKUP(AD170,シフト記号表!$C$6:$L$47,10,FALSE))</f>
        <v/>
      </c>
      <c r="AE171" s="140" t="str">
        <f>IF(AE170="","",VLOOKUP(AE170,シフト記号表!$C$6:$L$47,10,FALSE))</f>
        <v/>
      </c>
      <c r="AF171" s="140" t="str">
        <f>IF(AF170="","",VLOOKUP(AF170,シフト記号表!$C$6:$L$47,10,FALSE))</f>
        <v/>
      </c>
      <c r="AG171" s="140" t="str">
        <f>IF(AG170="","",VLOOKUP(AG170,シフト記号表!$C$6:$L$47,10,FALSE))</f>
        <v/>
      </c>
      <c r="AH171" s="140" t="str">
        <f>IF(AH170="","",VLOOKUP(AH170,シフト記号表!$C$6:$L$47,10,FALSE))</f>
        <v/>
      </c>
      <c r="AI171" s="140" t="str">
        <f>IF(AI170="","",VLOOKUP(AI170,シフト記号表!$C$6:$L$47,10,FALSE))</f>
        <v/>
      </c>
      <c r="AJ171" s="141" t="str">
        <f>IF(AJ170="","",VLOOKUP(AJ170,シフト記号表!$C$6:$L$47,10,FALSE))</f>
        <v/>
      </c>
      <c r="AK171" s="139" t="str">
        <f>IF(AK170="","",VLOOKUP(AK170,シフト記号表!$C$6:$L$47,10,FALSE))</f>
        <v/>
      </c>
      <c r="AL171" s="140" t="str">
        <f>IF(AL170="","",VLOOKUP(AL170,シフト記号表!$C$6:$L$47,10,FALSE))</f>
        <v/>
      </c>
      <c r="AM171" s="140" t="str">
        <f>IF(AM170="","",VLOOKUP(AM170,シフト記号表!$C$6:$L$47,10,FALSE))</f>
        <v/>
      </c>
      <c r="AN171" s="140" t="str">
        <f>IF(AN170="","",VLOOKUP(AN170,シフト記号表!$C$6:$L$47,10,FALSE))</f>
        <v/>
      </c>
      <c r="AO171" s="140" t="str">
        <f>IF(AO170="","",VLOOKUP(AO170,シフト記号表!$C$6:$L$47,10,FALSE))</f>
        <v/>
      </c>
      <c r="AP171" s="140" t="str">
        <f>IF(AP170="","",VLOOKUP(AP170,シフト記号表!$C$6:$L$47,10,FALSE))</f>
        <v/>
      </c>
      <c r="AQ171" s="141" t="str">
        <f>IF(AQ170="","",VLOOKUP(AQ170,シフト記号表!$C$6:$L$47,10,FALSE))</f>
        <v/>
      </c>
      <c r="AR171" s="139" t="str">
        <f>IF(AR170="","",VLOOKUP(AR170,シフト記号表!$C$6:$L$47,10,FALSE))</f>
        <v/>
      </c>
      <c r="AS171" s="140" t="str">
        <f>IF(AS170="","",VLOOKUP(AS170,シフト記号表!$C$6:$L$47,10,FALSE))</f>
        <v/>
      </c>
      <c r="AT171" s="140" t="str">
        <f>IF(AT170="","",VLOOKUP(AT170,シフト記号表!$C$6:$L$47,10,FALSE))</f>
        <v/>
      </c>
      <c r="AU171" s="140" t="str">
        <f>IF(AU170="","",VLOOKUP(AU170,シフト記号表!$C$6:$L$47,10,FALSE))</f>
        <v/>
      </c>
      <c r="AV171" s="140" t="str">
        <f>IF(AV170="","",VLOOKUP(AV170,シフト記号表!$C$6:$L$47,10,FALSE))</f>
        <v/>
      </c>
      <c r="AW171" s="140" t="str">
        <f>IF(AW170="","",VLOOKUP(AW170,シフト記号表!$C$6:$L$47,10,FALSE))</f>
        <v/>
      </c>
      <c r="AX171" s="141" t="str">
        <f>IF(AX170="","",VLOOKUP(AX170,シフト記号表!$C$6:$L$47,10,FALSE))</f>
        <v/>
      </c>
      <c r="AY171" s="139" t="str">
        <f>IF(AY170="","",VLOOKUP(AY170,シフト記号表!$C$6:$L$47,10,FALSE))</f>
        <v/>
      </c>
      <c r="AZ171" s="140" t="str">
        <f>IF(AZ170="","",VLOOKUP(AZ170,シフト記号表!$C$6:$L$47,10,FALSE))</f>
        <v/>
      </c>
      <c r="BA171" s="140" t="str">
        <f>IF(BA170="","",VLOOKUP(BA170,シフト記号表!$C$6:$L$47,10,FALSE))</f>
        <v/>
      </c>
      <c r="BB171" s="185">
        <f>IF($BE$4="４週",SUM(W171:AX171),IF($BE$4="暦月",SUM(W171:BA171),""))</f>
        <v>0</v>
      </c>
      <c r="BC171" s="186"/>
      <c r="BD171" s="187">
        <f>IF($BE$4="４週",BB171/4,IF($BE$4="暦月",(BB171/($BE$9/7)),""))</f>
        <v>0</v>
      </c>
      <c r="BE171" s="186"/>
      <c r="BF171" s="182"/>
      <c r="BG171" s="183"/>
      <c r="BH171" s="183"/>
      <c r="BI171" s="183"/>
      <c r="BJ171" s="184"/>
    </row>
    <row r="172" spans="2:62" ht="20.25" customHeight="1" x14ac:dyDescent="0.4">
      <c r="B172" s="188">
        <f>B170+1</f>
        <v>79</v>
      </c>
      <c r="C172" s="190"/>
      <c r="D172" s="191"/>
      <c r="E172" s="129"/>
      <c r="F172" s="130"/>
      <c r="G172" s="129"/>
      <c r="H172" s="130"/>
      <c r="I172" s="194"/>
      <c r="J172" s="195"/>
      <c r="K172" s="198"/>
      <c r="L172" s="199"/>
      <c r="M172" s="199"/>
      <c r="N172" s="191"/>
      <c r="O172" s="172"/>
      <c r="P172" s="173"/>
      <c r="Q172" s="173"/>
      <c r="R172" s="173"/>
      <c r="S172" s="174"/>
      <c r="T172" s="159" t="s">
        <v>18</v>
      </c>
      <c r="U172" s="112"/>
      <c r="V172" s="113"/>
      <c r="W172" s="99"/>
      <c r="X172" s="100"/>
      <c r="Y172" s="100"/>
      <c r="Z172" s="100"/>
      <c r="AA172" s="100"/>
      <c r="AB172" s="100"/>
      <c r="AC172" s="101"/>
      <c r="AD172" s="99"/>
      <c r="AE172" s="100"/>
      <c r="AF172" s="100"/>
      <c r="AG172" s="100"/>
      <c r="AH172" s="100"/>
      <c r="AI172" s="100"/>
      <c r="AJ172" s="101"/>
      <c r="AK172" s="99"/>
      <c r="AL172" s="100"/>
      <c r="AM172" s="100"/>
      <c r="AN172" s="100"/>
      <c r="AO172" s="100"/>
      <c r="AP172" s="100"/>
      <c r="AQ172" s="101"/>
      <c r="AR172" s="99"/>
      <c r="AS172" s="100"/>
      <c r="AT172" s="100"/>
      <c r="AU172" s="100"/>
      <c r="AV172" s="100"/>
      <c r="AW172" s="100"/>
      <c r="AX172" s="101"/>
      <c r="AY172" s="99"/>
      <c r="AZ172" s="100"/>
      <c r="BA172" s="102"/>
      <c r="BB172" s="175"/>
      <c r="BC172" s="176"/>
      <c r="BD172" s="177"/>
      <c r="BE172" s="178"/>
      <c r="BF172" s="179"/>
      <c r="BG172" s="180"/>
      <c r="BH172" s="180"/>
      <c r="BI172" s="180"/>
      <c r="BJ172" s="181"/>
    </row>
    <row r="173" spans="2:62" ht="20.25" customHeight="1" x14ac:dyDescent="0.4">
      <c r="B173" s="189"/>
      <c r="C173" s="192"/>
      <c r="D173" s="193"/>
      <c r="E173" s="170"/>
      <c r="F173" s="171">
        <f>C172</f>
        <v>0</v>
      </c>
      <c r="G173" s="170"/>
      <c r="H173" s="171">
        <f>I172</f>
        <v>0</v>
      </c>
      <c r="I173" s="196"/>
      <c r="J173" s="197"/>
      <c r="K173" s="200"/>
      <c r="L173" s="201"/>
      <c r="M173" s="201"/>
      <c r="N173" s="193"/>
      <c r="O173" s="172"/>
      <c r="P173" s="173"/>
      <c r="Q173" s="173"/>
      <c r="R173" s="173"/>
      <c r="S173" s="174"/>
      <c r="T173" s="160" t="s">
        <v>125</v>
      </c>
      <c r="U173" s="114"/>
      <c r="V173" s="161"/>
      <c r="W173" s="139" t="str">
        <f>IF(W172="","",VLOOKUP(W172,シフト記号表!$C$6:$L$47,10,FALSE))</f>
        <v/>
      </c>
      <c r="X173" s="140" t="str">
        <f>IF(X172="","",VLOOKUP(X172,シフト記号表!$C$6:$L$47,10,FALSE))</f>
        <v/>
      </c>
      <c r="Y173" s="140" t="str">
        <f>IF(Y172="","",VLOOKUP(Y172,シフト記号表!$C$6:$L$47,10,FALSE))</f>
        <v/>
      </c>
      <c r="Z173" s="140" t="str">
        <f>IF(Z172="","",VLOOKUP(Z172,シフト記号表!$C$6:$L$47,10,FALSE))</f>
        <v/>
      </c>
      <c r="AA173" s="140" t="str">
        <f>IF(AA172="","",VLOOKUP(AA172,シフト記号表!$C$6:$L$47,10,FALSE))</f>
        <v/>
      </c>
      <c r="AB173" s="140" t="str">
        <f>IF(AB172="","",VLOOKUP(AB172,シフト記号表!$C$6:$L$47,10,FALSE))</f>
        <v/>
      </c>
      <c r="AC173" s="141" t="str">
        <f>IF(AC172="","",VLOOKUP(AC172,シフト記号表!$C$6:$L$47,10,FALSE))</f>
        <v/>
      </c>
      <c r="AD173" s="139" t="str">
        <f>IF(AD172="","",VLOOKUP(AD172,シフト記号表!$C$6:$L$47,10,FALSE))</f>
        <v/>
      </c>
      <c r="AE173" s="140" t="str">
        <f>IF(AE172="","",VLOOKUP(AE172,シフト記号表!$C$6:$L$47,10,FALSE))</f>
        <v/>
      </c>
      <c r="AF173" s="140" t="str">
        <f>IF(AF172="","",VLOOKUP(AF172,シフト記号表!$C$6:$L$47,10,FALSE))</f>
        <v/>
      </c>
      <c r="AG173" s="140" t="str">
        <f>IF(AG172="","",VLOOKUP(AG172,シフト記号表!$C$6:$L$47,10,FALSE))</f>
        <v/>
      </c>
      <c r="AH173" s="140" t="str">
        <f>IF(AH172="","",VLOOKUP(AH172,シフト記号表!$C$6:$L$47,10,FALSE))</f>
        <v/>
      </c>
      <c r="AI173" s="140" t="str">
        <f>IF(AI172="","",VLOOKUP(AI172,シフト記号表!$C$6:$L$47,10,FALSE))</f>
        <v/>
      </c>
      <c r="AJ173" s="141" t="str">
        <f>IF(AJ172="","",VLOOKUP(AJ172,シフト記号表!$C$6:$L$47,10,FALSE))</f>
        <v/>
      </c>
      <c r="AK173" s="139" t="str">
        <f>IF(AK172="","",VLOOKUP(AK172,シフト記号表!$C$6:$L$47,10,FALSE))</f>
        <v/>
      </c>
      <c r="AL173" s="140" t="str">
        <f>IF(AL172="","",VLOOKUP(AL172,シフト記号表!$C$6:$L$47,10,FALSE))</f>
        <v/>
      </c>
      <c r="AM173" s="140" t="str">
        <f>IF(AM172="","",VLOOKUP(AM172,シフト記号表!$C$6:$L$47,10,FALSE))</f>
        <v/>
      </c>
      <c r="AN173" s="140" t="str">
        <f>IF(AN172="","",VLOOKUP(AN172,シフト記号表!$C$6:$L$47,10,FALSE))</f>
        <v/>
      </c>
      <c r="AO173" s="140" t="str">
        <f>IF(AO172="","",VLOOKUP(AO172,シフト記号表!$C$6:$L$47,10,FALSE))</f>
        <v/>
      </c>
      <c r="AP173" s="140" t="str">
        <f>IF(AP172="","",VLOOKUP(AP172,シフト記号表!$C$6:$L$47,10,FALSE))</f>
        <v/>
      </c>
      <c r="AQ173" s="141" t="str">
        <f>IF(AQ172="","",VLOOKUP(AQ172,シフト記号表!$C$6:$L$47,10,FALSE))</f>
        <v/>
      </c>
      <c r="AR173" s="139" t="str">
        <f>IF(AR172="","",VLOOKUP(AR172,シフト記号表!$C$6:$L$47,10,FALSE))</f>
        <v/>
      </c>
      <c r="AS173" s="140" t="str">
        <f>IF(AS172="","",VLOOKUP(AS172,シフト記号表!$C$6:$L$47,10,FALSE))</f>
        <v/>
      </c>
      <c r="AT173" s="140" t="str">
        <f>IF(AT172="","",VLOOKUP(AT172,シフト記号表!$C$6:$L$47,10,FALSE))</f>
        <v/>
      </c>
      <c r="AU173" s="140" t="str">
        <f>IF(AU172="","",VLOOKUP(AU172,シフト記号表!$C$6:$L$47,10,FALSE))</f>
        <v/>
      </c>
      <c r="AV173" s="140" t="str">
        <f>IF(AV172="","",VLOOKUP(AV172,シフト記号表!$C$6:$L$47,10,FALSE))</f>
        <v/>
      </c>
      <c r="AW173" s="140" t="str">
        <f>IF(AW172="","",VLOOKUP(AW172,シフト記号表!$C$6:$L$47,10,FALSE))</f>
        <v/>
      </c>
      <c r="AX173" s="141" t="str">
        <f>IF(AX172="","",VLOOKUP(AX172,シフト記号表!$C$6:$L$47,10,FALSE))</f>
        <v/>
      </c>
      <c r="AY173" s="139" t="str">
        <f>IF(AY172="","",VLOOKUP(AY172,シフト記号表!$C$6:$L$47,10,FALSE))</f>
        <v/>
      </c>
      <c r="AZ173" s="140" t="str">
        <f>IF(AZ172="","",VLOOKUP(AZ172,シフト記号表!$C$6:$L$47,10,FALSE))</f>
        <v/>
      </c>
      <c r="BA173" s="140" t="str">
        <f>IF(BA172="","",VLOOKUP(BA172,シフト記号表!$C$6:$L$47,10,FALSE))</f>
        <v/>
      </c>
      <c r="BB173" s="185">
        <f>IF($BE$4="４週",SUM(W173:AX173),IF($BE$4="暦月",SUM(W173:BA173),""))</f>
        <v>0</v>
      </c>
      <c r="BC173" s="186"/>
      <c r="BD173" s="187">
        <f>IF($BE$4="４週",BB173/4,IF($BE$4="暦月",(BB173/($BE$9/7)),""))</f>
        <v>0</v>
      </c>
      <c r="BE173" s="186"/>
      <c r="BF173" s="182"/>
      <c r="BG173" s="183"/>
      <c r="BH173" s="183"/>
      <c r="BI173" s="183"/>
      <c r="BJ173" s="184"/>
    </row>
    <row r="174" spans="2:62" ht="20.25" customHeight="1" x14ac:dyDescent="0.4">
      <c r="B174" s="188">
        <f>B172+1</f>
        <v>80</v>
      </c>
      <c r="C174" s="190"/>
      <c r="D174" s="191"/>
      <c r="E174" s="129"/>
      <c r="F174" s="130"/>
      <c r="G174" s="129"/>
      <c r="H174" s="130"/>
      <c r="I174" s="194"/>
      <c r="J174" s="195"/>
      <c r="K174" s="198"/>
      <c r="L174" s="199"/>
      <c r="M174" s="199"/>
      <c r="N174" s="191"/>
      <c r="O174" s="172"/>
      <c r="P174" s="173"/>
      <c r="Q174" s="173"/>
      <c r="R174" s="173"/>
      <c r="S174" s="174"/>
      <c r="T174" s="159" t="s">
        <v>18</v>
      </c>
      <c r="U174" s="112"/>
      <c r="V174" s="113"/>
      <c r="W174" s="99"/>
      <c r="X174" s="100"/>
      <c r="Y174" s="100"/>
      <c r="Z174" s="100"/>
      <c r="AA174" s="100"/>
      <c r="AB174" s="100"/>
      <c r="AC174" s="101"/>
      <c r="AD174" s="99"/>
      <c r="AE174" s="100"/>
      <c r="AF174" s="100"/>
      <c r="AG174" s="100"/>
      <c r="AH174" s="100"/>
      <c r="AI174" s="100"/>
      <c r="AJ174" s="101"/>
      <c r="AK174" s="99"/>
      <c r="AL174" s="100"/>
      <c r="AM174" s="100"/>
      <c r="AN174" s="100"/>
      <c r="AO174" s="100"/>
      <c r="AP174" s="100"/>
      <c r="AQ174" s="101"/>
      <c r="AR174" s="99"/>
      <c r="AS174" s="100"/>
      <c r="AT174" s="100"/>
      <c r="AU174" s="100"/>
      <c r="AV174" s="100"/>
      <c r="AW174" s="100"/>
      <c r="AX174" s="101"/>
      <c r="AY174" s="99"/>
      <c r="AZ174" s="100"/>
      <c r="BA174" s="102"/>
      <c r="BB174" s="175"/>
      <c r="BC174" s="176"/>
      <c r="BD174" s="177"/>
      <c r="BE174" s="178"/>
      <c r="BF174" s="179"/>
      <c r="BG174" s="180"/>
      <c r="BH174" s="180"/>
      <c r="BI174" s="180"/>
      <c r="BJ174" s="181"/>
    </row>
    <row r="175" spans="2:62" ht="20.25" customHeight="1" x14ac:dyDescent="0.4">
      <c r="B175" s="189"/>
      <c r="C175" s="192"/>
      <c r="D175" s="193"/>
      <c r="E175" s="170"/>
      <c r="F175" s="171">
        <f>C174</f>
        <v>0</v>
      </c>
      <c r="G175" s="170"/>
      <c r="H175" s="171">
        <f>I174</f>
        <v>0</v>
      </c>
      <c r="I175" s="196"/>
      <c r="J175" s="197"/>
      <c r="K175" s="200"/>
      <c r="L175" s="201"/>
      <c r="M175" s="201"/>
      <c r="N175" s="193"/>
      <c r="O175" s="172"/>
      <c r="P175" s="173"/>
      <c r="Q175" s="173"/>
      <c r="R175" s="173"/>
      <c r="S175" s="174"/>
      <c r="T175" s="160" t="s">
        <v>125</v>
      </c>
      <c r="U175" s="114"/>
      <c r="V175" s="161"/>
      <c r="W175" s="139" t="str">
        <f>IF(W174="","",VLOOKUP(W174,シフト記号表!$C$6:$L$47,10,FALSE))</f>
        <v/>
      </c>
      <c r="X175" s="140" t="str">
        <f>IF(X174="","",VLOOKUP(X174,シフト記号表!$C$6:$L$47,10,FALSE))</f>
        <v/>
      </c>
      <c r="Y175" s="140" t="str">
        <f>IF(Y174="","",VLOOKUP(Y174,シフト記号表!$C$6:$L$47,10,FALSE))</f>
        <v/>
      </c>
      <c r="Z175" s="140" t="str">
        <f>IF(Z174="","",VLOOKUP(Z174,シフト記号表!$C$6:$L$47,10,FALSE))</f>
        <v/>
      </c>
      <c r="AA175" s="140" t="str">
        <f>IF(AA174="","",VLOOKUP(AA174,シフト記号表!$C$6:$L$47,10,FALSE))</f>
        <v/>
      </c>
      <c r="AB175" s="140" t="str">
        <f>IF(AB174="","",VLOOKUP(AB174,シフト記号表!$C$6:$L$47,10,FALSE))</f>
        <v/>
      </c>
      <c r="AC175" s="141" t="str">
        <f>IF(AC174="","",VLOOKUP(AC174,シフト記号表!$C$6:$L$47,10,FALSE))</f>
        <v/>
      </c>
      <c r="AD175" s="139" t="str">
        <f>IF(AD174="","",VLOOKUP(AD174,シフト記号表!$C$6:$L$47,10,FALSE))</f>
        <v/>
      </c>
      <c r="AE175" s="140" t="str">
        <f>IF(AE174="","",VLOOKUP(AE174,シフト記号表!$C$6:$L$47,10,FALSE))</f>
        <v/>
      </c>
      <c r="AF175" s="140" t="str">
        <f>IF(AF174="","",VLOOKUP(AF174,シフト記号表!$C$6:$L$47,10,FALSE))</f>
        <v/>
      </c>
      <c r="AG175" s="140" t="str">
        <f>IF(AG174="","",VLOOKUP(AG174,シフト記号表!$C$6:$L$47,10,FALSE))</f>
        <v/>
      </c>
      <c r="AH175" s="140" t="str">
        <f>IF(AH174="","",VLOOKUP(AH174,シフト記号表!$C$6:$L$47,10,FALSE))</f>
        <v/>
      </c>
      <c r="AI175" s="140" t="str">
        <f>IF(AI174="","",VLOOKUP(AI174,シフト記号表!$C$6:$L$47,10,FALSE))</f>
        <v/>
      </c>
      <c r="AJ175" s="141" t="str">
        <f>IF(AJ174="","",VLOOKUP(AJ174,シフト記号表!$C$6:$L$47,10,FALSE))</f>
        <v/>
      </c>
      <c r="AK175" s="139" t="str">
        <f>IF(AK174="","",VLOOKUP(AK174,シフト記号表!$C$6:$L$47,10,FALSE))</f>
        <v/>
      </c>
      <c r="AL175" s="140" t="str">
        <f>IF(AL174="","",VLOOKUP(AL174,シフト記号表!$C$6:$L$47,10,FALSE))</f>
        <v/>
      </c>
      <c r="AM175" s="140" t="str">
        <f>IF(AM174="","",VLOOKUP(AM174,シフト記号表!$C$6:$L$47,10,FALSE))</f>
        <v/>
      </c>
      <c r="AN175" s="140" t="str">
        <f>IF(AN174="","",VLOOKUP(AN174,シフト記号表!$C$6:$L$47,10,FALSE))</f>
        <v/>
      </c>
      <c r="AO175" s="140" t="str">
        <f>IF(AO174="","",VLOOKUP(AO174,シフト記号表!$C$6:$L$47,10,FALSE))</f>
        <v/>
      </c>
      <c r="AP175" s="140" t="str">
        <f>IF(AP174="","",VLOOKUP(AP174,シフト記号表!$C$6:$L$47,10,FALSE))</f>
        <v/>
      </c>
      <c r="AQ175" s="141" t="str">
        <f>IF(AQ174="","",VLOOKUP(AQ174,シフト記号表!$C$6:$L$47,10,FALSE))</f>
        <v/>
      </c>
      <c r="AR175" s="139" t="str">
        <f>IF(AR174="","",VLOOKUP(AR174,シフト記号表!$C$6:$L$47,10,FALSE))</f>
        <v/>
      </c>
      <c r="AS175" s="140" t="str">
        <f>IF(AS174="","",VLOOKUP(AS174,シフト記号表!$C$6:$L$47,10,FALSE))</f>
        <v/>
      </c>
      <c r="AT175" s="140" t="str">
        <f>IF(AT174="","",VLOOKUP(AT174,シフト記号表!$C$6:$L$47,10,FALSE))</f>
        <v/>
      </c>
      <c r="AU175" s="140" t="str">
        <f>IF(AU174="","",VLOOKUP(AU174,シフト記号表!$C$6:$L$47,10,FALSE))</f>
        <v/>
      </c>
      <c r="AV175" s="140" t="str">
        <f>IF(AV174="","",VLOOKUP(AV174,シフト記号表!$C$6:$L$47,10,FALSE))</f>
        <v/>
      </c>
      <c r="AW175" s="140" t="str">
        <f>IF(AW174="","",VLOOKUP(AW174,シフト記号表!$C$6:$L$47,10,FALSE))</f>
        <v/>
      </c>
      <c r="AX175" s="141" t="str">
        <f>IF(AX174="","",VLOOKUP(AX174,シフト記号表!$C$6:$L$47,10,FALSE))</f>
        <v/>
      </c>
      <c r="AY175" s="139" t="str">
        <f>IF(AY174="","",VLOOKUP(AY174,シフト記号表!$C$6:$L$47,10,FALSE))</f>
        <v/>
      </c>
      <c r="AZ175" s="140" t="str">
        <f>IF(AZ174="","",VLOOKUP(AZ174,シフト記号表!$C$6:$L$47,10,FALSE))</f>
        <v/>
      </c>
      <c r="BA175" s="140" t="str">
        <f>IF(BA174="","",VLOOKUP(BA174,シフト記号表!$C$6:$L$47,10,FALSE))</f>
        <v/>
      </c>
      <c r="BB175" s="185">
        <f>IF($BE$4="４週",SUM(W175:AX175),IF($BE$4="暦月",SUM(W175:BA175),""))</f>
        <v>0</v>
      </c>
      <c r="BC175" s="186"/>
      <c r="BD175" s="187">
        <f>IF($BE$4="４週",BB175/4,IF($BE$4="暦月",(BB175/($BE$9/7)),""))</f>
        <v>0</v>
      </c>
      <c r="BE175" s="186"/>
      <c r="BF175" s="182"/>
      <c r="BG175" s="183"/>
      <c r="BH175" s="183"/>
      <c r="BI175" s="183"/>
      <c r="BJ175" s="184"/>
    </row>
    <row r="176" spans="2:62" ht="20.25" customHeight="1" x14ac:dyDescent="0.4">
      <c r="B176" s="188">
        <f>B174+1</f>
        <v>81</v>
      </c>
      <c r="C176" s="190"/>
      <c r="D176" s="191"/>
      <c r="E176" s="129"/>
      <c r="F176" s="130"/>
      <c r="G176" s="129"/>
      <c r="H176" s="130"/>
      <c r="I176" s="194"/>
      <c r="J176" s="195"/>
      <c r="K176" s="198"/>
      <c r="L176" s="199"/>
      <c r="M176" s="199"/>
      <c r="N176" s="191"/>
      <c r="O176" s="172"/>
      <c r="P176" s="173"/>
      <c r="Q176" s="173"/>
      <c r="R176" s="173"/>
      <c r="S176" s="174"/>
      <c r="T176" s="159" t="s">
        <v>18</v>
      </c>
      <c r="U176" s="112"/>
      <c r="V176" s="113"/>
      <c r="W176" s="99"/>
      <c r="X176" s="100"/>
      <c r="Y176" s="100"/>
      <c r="Z176" s="100"/>
      <c r="AA176" s="100"/>
      <c r="AB176" s="100"/>
      <c r="AC176" s="101"/>
      <c r="AD176" s="99"/>
      <c r="AE176" s="100"/>
      <c r="AF176" s="100"/>
      <c r="AG176" s="100"/>
      <c r="AH176" s="100"/>
      <c r="AI176" s="100"/>
      <c r="AJ176" s="101"/>
      <c r="AK176" s="99"/>
      <c r="AL176" s="100"/>
      <c r="AM176" s="100"/>
      <c r="AN176" s="100"/>
      <c r="AO176" s="100"/>
      <c r="AP176" s="100"/>
      <c r="AQ176" s="101"/>
      <c r="AR176" s="99"/>
      <c r="AS176" s="100"/>
      <c r="AT176" s="100"/>
      <c r="AU176" s="100"/>
      <c r="AV176" s="100"/>
      <c r="AW176" s="100"/>
      <c r="AX176" s="101"/>
      <c r="AY176" s="99"/>
      <c r="AZ176" s="100"/>
      <c r="BA176" s="102"/>
      <c r="BB176" s="175"/>
      <c r="BC176" s="176"/>
      <c r="BD176" s="177"/>
      <c r="BE176" s="178"/>
      <c r="BF176" s="179"/>
      <c r="BG176" s="180"/>
      <c r="BH176" s="180"/>
      <c r="BI176" s="180"/>
      <c r="BJ176" s="181"/>
    </row>
    <row r="177" spans="2:62" ht="20.25" customHeight="1" x14ac:dyDescent="0.4">
      <c r="B177" s="189"/>
      <c r="C177" s="192"/>
      <c r="D177" s="193"/>
      <c r="E177" s="170"/>
      <c r="F177" s="171">
        <f>C176</f>
        <v>0</v>
      </c>
      <c r="G177" s="170"/>
      <c r="H177" s="171">
        <f>I176</f>
        <v>0</v>
      </c>
      <c r="I177" s="196"/>
      <c r="J177" s="197"/>
      <c r="K177" s="200"/>
      <c r="L177" s="201"/>
      <c r="M177" s="201"/>
      <c r="N177" s="193"/>
      <c r="O177" s="172"/>
      <c r="P177" s="173"/>
      <c r="Q177" s="173"/>
      <c r="R177" s="173"/>
      <c r="S177" s="174"/>
      <c r="T177" s="160" t="s">
        <v>125</v>
      </c>
      <c r="U177" s="114"/>
      <c r="V177" s="161"/>
      <c r="W177" s="139" t="str">
        <f>IF(W176="","",VLOOKUP(W176,シフト記号表!$C$6:$L$47,10,FALSE))</f>
        <v/>
      </c>
      <c r="X177" s="140" t="str">
        <f>IF(X176="","",VLOOKUP(X176,シフト記号表!$C$6:$L$47,10,FALSE))</f>
        <v/>
      </c>
      <c r="Y177" s="140" t="str">
        <f>IF(Y176="","",VLOOKUP(Y176,シフト記号表!$C$6:$L$47,10,FALSE))</f>
        <v/>
      </c>
      <c r="Z177" s="140" t="str">
        <f>IF(Z176="","",VLOOKUP(Z176,シフト記号表!$C$6:$L$47,10,FALSE))</f>
        <v/>
      </c>
      <c r="AA177" s="140" t="str">
        <f>IF(AA176="","",VLOOKUP(AA176,シフト記号表!$C$6:$L$47,10,FALSE))</f>
        <v/>
      </c>
      <c r="AB177" s="140" t="str">
        <f>IF(AB176="","",VLOOKUP(AB176,シフト記号表!$C$6:$L$47,10,FALSE))</f>
        <v/>
      </c>
      <c r="AC177" s="141" t="str">
        <f>IF(AC176="","",VLOOKUP(AC176,シフト記号表!$C$6:$L$47,10,FALSE))</f>
        <v/>
      </c>
      <c r="AD177" s="139" t="str">
        <f>IF(AD176="","",VLOOKUP(AD176,シフト記号表!$C$6:$L$47,10,FALSE))</f>
        <v/>
      </c>
      <c r="AE177" s="140" t="str">
        <f>IF(AE176="","",VLOOKUP(AE176,シフト記号表!$C$6:$L$47,10,FALSE))</f>
        <v/>
      </c>
      <c r="AF177" s="140" t="str">
        <f>IF(AF176="","",VLOOKUP(AF176,シフト記号表!$C$6:$L$47,10,FALSE))</f>
        <v/>
      </c>
      <c r="AG177" s="140" t="str">
        <f>IF(AG176="","",VLOOKUP(AG176,シフト記号表!$C$6:$L$47,10,FALSE))</f>
        <v/>
      </c>
      <c r="AH177" s="140" t="str">
        <f>IF(AH176="","",VLOOKUP(AH176,シフト記号表!$C$6:$L$47,10,FALSE))</f>
        <v/>
      </c>
      <c r="AI177" s="140" t="str">
        <f>IF(AI176="","",VLOOKUP(AI176,シフト記号表!$C$6:$L$47,10,FALSE))</f>
        <v/>
      </c>
      <c r="AJ177" s="141" t="str">
        <f>IF(AJ176="","",VLOOKUP(AJ176,シフト記号表!$C$6:$L$47,10,FALSE))</f>
        <v/>
      </c>
      <c r="AK177" s="139" t="str">
        <f>IF(AK176="","",VLOOKUP(AK176,シフト記号表!$C$6:$L$47,10,FALSE))</f>
        <v/>
      </c>
      <c r="AL177" s="140" t="str">
        <f>IF(AL176="","",VLOOKUP(AL176,シフト記号表!$C$6:$L$47,10,FALSE))</f>
        <v/>
      </c>
      <c r="AM177" s="140" t="str">
        <f>IF(AM176="","",VLOOKUP(AM176,シフト記号表!$C$6:$L$47,10,FALSE))</f>
        <v/>
      </c>
      <c r="AN177" s="140" t="str">
        <f>IF(AN176="","",VLOOKUP(AN176,シフト記号表!$C$6:$L$47,10,FALSE))</f>
        <v/>
      </c>
      <c r="AO177" s="140" t="str">
        <f>IF(AO176="","",VLOOKUP(AO176,シフト記号表!$C$6:$L$47,10,FALSE))</f>
        <v/>
      </c>
      <c r="AP177" s="140" t="str">
        <f>IF(AP176="","",VLOOKUP(AP176,シフト記号表!$C$6:$L$47,10,FALSE))</f>
        <v/>
      </c>
      <c r="AQ177" s="141" t="str">
        <f>IF(AQ176="","",VLOOKUP(AQ176,シフト記号表!$C$6:$L$47,10,FALSE))</f>
        <v/>
      </c>
      <c r="AR177" s="139" t="str">
        <f>IF(AR176="","",VLOOKUP(AR176,シフト記号表!$C$6:$L$47,10,FALSE))</f>
        <v/>
      </c>
      <c r="AS177" s="140" t="str">
        <f>IF(AS176="","",VLOOKUP(AS176,シフト記号表!$C$6:$L$47,10,FALSE))</f>
        <v/>
      </c>
      <c r="AT177" s="140" t="str">
        <f>IF(AT176="","",VLOOKUP(AT176,シフト記号表!$C$6:$L$47,10,FALSE))</f>
        <v/>
      </c>
      <c r="AU177" s="140" t="str">
        <f>IF(AU176="","",VLOOKUP(AU176,シフト記号表!$C$6:$L$47,10,FALSE))</f>
        <v/>
      </c>
      <c r="AV177" s="140" t="str">
        <f>IF(AV176="","",VLOOKUP(AV176,シフト記号表!$C$6:$L$47,10,FALSE))</f>
        <v/>
      </c>
      <c r="AW177" s="140" t="str">
        <f>IF(AW176="","",VLOOKUP(AW176,シフト記号表!$C$6:$L$47,10,FALSE))</f>
        <v/>
      </c>
      <c r="AX177" s="141" t="str">
        <f>IF(AX176="","",VLOOKUP(AX176,シフト記号表!$C$6:$L$47,10,FALSE))</f>
        <v/>
      </c>
      <c r="AY177" s="139" t="str">
        <f>IF(AY176="","",VLOOKUP(AY176,シフト記号表!$C$6:$L$47,10,FALSE))</f>
        <v/>
      </c>
      <c r="AZ177" s="140" t="str">
        <f>IF(AZ176="","",VLOOKUP(AZ176,シフト記号表!$C$6:$L$47,10,FALSE))</f>
        <v/>
      </c>
      <c r="BA177" s="140" t="str">
        <f>IF(BA176="","",VLOOKUP(BA176,シフト記号表!$C$6:$L$47,10,FALSE))</f>
        <v/>
      </c>
      <c r="BB177" s="185">
        <f>IF($BE$4="４週",SUM(W177:AX177),IF($BE$4="暦月",SUM(W177:BA177),""))</f>
        <v>0</v>
      </c>
      <c r="BC177" s="186"/>
      <c r="BD177" s="187">
        <f>IF($BE$4="４週",BB177/4,IF($BE$4="暦月",(BB177/($BE$9/7)),""))</f>
        <v>0</v>
      </c>
      <c r="BE177" s="186"/>
      <c r="BF177" s="182"/>
      <c r="BG177" s="183"/>
      <c r="BH177" s="183"/>
      <c r="BI177" s="183"/>
      <c r="BJ177" s="184"/>
    </row>
    <row r="178" spans="2:62" ht="20.25" customHeight="1" x14ac:dyDescent="0.4">
      <c r="B178" s="188">
        <f>B176+1</f>
        <v>82</v>
      </c>
      <c r="C178" s="190"/>
      <c r="D178" s="191"/>
      <c r="E178" s="129"/>
      <c r="F178" s="130"/>
      <c r="G178" s="129"/>
      <c r="H178" s="130"/>
      <c r="I178" s="194"/>
      <c r="J178" s="195"/>
      <c r="K178" s="198"/>
      <c r="L178" s="199"/>
      <c r="M178" s="199"/>
      <c r="N178" s="191"/>
      <c r="O178" s="172"/>
      <c r="P178" s="173"/>
      <c r="Q178" s="173"/>
      <c r="R178" s="173"/>
      <c r="S178" s="174"/>
      <c r="T178" s="159" t="s">
        <v>18</v>
      </c>
      <c r="U178" s="112"/>
      <c r="V178" s="113"/>
      <c r="W178" s="99"/>
      <c r="X178" s="100"/>
      <c r="Y178" s="100"/>
      <c r="Z178" s="100"/>
      <c r="AA178" s="100"/>
      <c r="AB178" s="100"/>
      <c r="AC178" s="101"/>
      <c r="AD178" s="99"/>
      <c r="AE178" s="100"/>
      <c r="AF178" s="100"/>
      <c r="AG178" s="100"/>
      <c r="AH178" s="100"/>
      <c r="AI178" s="100"/>
      <c r="AJ178" s="101"/>
      <c r="AK178" s="99"/>
      <c r="AL178" s="100"/>
      <c r="AM178" s="100"/>
      <c r="AN178" s="100"/>
      <c r="AO178" s="100"/>
      <c r="AP178" s="100"/>
      <c r="AQ178" s="101"/>
      <c r="AR178" s="99"/>
      <c r="AS178" s="100"/>
      <c r="AT178" s="100"/>
      <c r="AU178" s="100"/>
      <c r="AV178" s="100"/>
      <c r="AW178" s="100"/>
      <c r="AX178" s="101"/>
      <c r="AY178" s="99"/>
      <c r="AZ178" s="100"/>
      <c r="BA178" s="102"/>
      <c r="BB178" s="175"/>
      <c r="BC178" s="176"/>
      <c r="BD178" s="177"/>
      <c r="BE178" s="178"/>
      <c r="BF178" s="179"/>
      <c r="BG178" s="180"/>
      <c r="BH178" s="180"/>
      <c r="BI178" s="180"/>
      <c r="BJ178" s="181"/>
    </row>
    <row r="179" spans="2:62" ht="20.25" customHeight="1" x14ac:dyDescent="0.4">
      <c r="B179" s="189"/>
      <c r="C179" s="192"/>
      <c r="D179" s="193"/>
      <c r="E179" s="170"/>
      <c r="F179" s="171">
        <f>C178</f>
        <v>0</v>
      </c>
      <c r="G179" s="170"/>
      <c r="H179" s="171">
        <f>I178</f>
        <v>0</v>
      </c>
      <c r="I179" s="196"/>
      <c r="J179" s="197"/>
      <c r="K179" s="200"/>
      <c r="L179" s="201"/>
      <c r="M179" s="201"/>
      <c r="N179" s="193"/>
      <c r="O179" s="172"/>
      <c r="P179" s="173"/>
      <c r="Q179" s="173"/>
      <c r="R179" s="173"/>
      <c r="S179" s="174"/>
      <c r="T179" s="160" t="s">
        <v>125</v>
      </c>
      <c r="U179" s="114"/>
      <c r="V179" s="161"/>
      <c r="W179" s="139" t="str">
        <f>IF(W178="","",VLOOKUP(W178,シフト記号表!$C$6:$L$47,10,FALSE))</f>
        <v/>
      </c>
      <c r="X179" s="140" t="str">
        <f>IF(X178="","",VLOOKUP(X178,シフト記号表!$C$6:$L$47,10,FALSE))</f>
        <v/>
      </c>
      <c r="Y179" s="140" t="str">
        <f>IF(Y178="","",VLOOKUP(Y178,シフト記号表!$C$6:$L$47,10,FALSE))</f>
        <v/>
      </c>
      <c r="Z179" s="140" t="str">
        <f>IF(Z178="","",VLOOKUP(Z178,シフト記号表!$C$6:$L$47,10,FALSE))</f>
        <v/>
      </c>
      <c r="AA179" s="140" t="str">
        <f>IF(AA178="","",VLOOKUP(AA178,シフト記号表!$C$6:$L$47,10,FALSE))</f>
        <v/>
      </c>
      <c r="AB179" s="140" t="str">
        <f>IF(AB178="","",VLOOKUP(AB178,シフト記号表!$C$6:$L$47,10,FALSE))</f>
        <v/>
      </c>
      <c r="AC179" s="141" t="str">
        <f>IF(AC178="","",VLOOKUP(AC178,シフト記号表!$C$6:$L$47,10,FALSE))</f>
        <v/>
      </c>
      <c r="AD179" s="139" t="str">
        <f>IF(AD178="","",VLOOKUP(AD178,シフト記号表!$C$6:$L$47,10,FALSE))</f>
        <v/>
      </c>
      <c r="AE179" s="140" t="str">
        <f>IF(AE178="","",VLOOKUP(AE178,シフト記号表!$C$6:$L$47,10,FALSE))</f>
        <v/>
      </c>
      <c r="AF179" s="140" t="str">
        <f>IF(AF178="","",VLOOKUP(AF178,シフト記号表!$C$6:$L$47,10,FALSE))</f>
        <v/>
      </c>
      <c r="AG179" s="140" t="str">
        <f>IF(AG178="","",VLOOKUP(AG178,シフト記号表!$C$6:$L$47,10,FALSE))</f>
        <v/>
      </c>
      <c r="AH179" s="140" t="str">
        <f>IF(AH178="","",VLOOKUP(AH178,シフト記号表!$C$6:$L$47,10,FALSE))</f>
        <v/>
      </c>
      <c r="AI179" s="140" t="str">
        <f>IF(AI178="","",VLOOKUP(AI178,シフト記号表!$C$6:$L$47,10,FALSE))</f>
        <v/>
      </c>
      <c r="AJ179" s="141" t="str">
        <f>IF(AJ178="","",VLOOKUP(AJ178,シフト記号表!$C$6:$L$47,10,FALSE))</f>
        <v/>
      </c>
      <c r="AK179" s="139" t="str">
        <f>IF(AK178="","",VLOOKUP(AK178,シフト記号表!$C$6:$L$47,10,FALSE))</f>
        <v/>
      </c>
      <c r="AL179" s="140" t="str">
        <f>IF(AL178="","",VLOOKUP(AL178,シフト記号表!$C$6:$L$47,10,FALSE))</f>
        <v/>
      </c>
      <c r="AM179" s="140" t="str">
        <f>IF(AM178="","",VLOOKUP(AM178,シフト記号表!$C$6:$L$47,10,FALSE))</f>
        <v/>
      </c>
      <c r="AN179" s="140" t="str">
        <f>IF(AN178="","",VLOOKUP(AN178,シフト記号表!$C$6:$L$47,10,FALSE))</f>
        <v/>
      </c>
      <c r="AO179" s="140" t="str">
        <f>IF(AO178="","",VLOOKUP(AO178,シフト記号表!$C$6:$L$47,10,FALSE))</f>
        <v/>
      </c>
      <c r="AP179" s="140" t="str">
        <f>IF(AP178="","",VLOOKUP(AP178,シフト記号表!$C$6:$L$47,10,FALSE))</f>
        <v/>
      </c>
      <c r="AQ179" s="141" t="str">
        <f>IF(AQ178="","",VLOOKUP(AQ178,シフト記号表!$C$6:$L$47,10,FALSE))</f>
        <v/>
      </c>
      <c r="AR179" s="139" t="str">
        <f>IF(AR178="","",VLOOKUP(AR178,シフト記号表!$C$6:$L$47,10,FALSE))</f>
        <v/>
      </c>
      <c r="AS179" s="140" t="str">
        <f>IF(AS178="","",VLOOKUP(AS178,シフト記号表!$C$6:$L$47,10,FALSE))</f>
        <v/>
      </c>
      <c r="AT179" s="140" t="str">
        <f>IF(AT178="","",VLOOKUP(AT178,シフト記号表!$C$6:$L$47,10,FALSE))</f>
        <v/>
      </c>
      <c r="AU179" s="140" t="str">
        <f>IF(AU178="","",VLOOKUP(AU178,シフト記号表!$C$6:$L$47,10,FALSE))</f>
        <v/>
      </c>
      <c r="AV179" s="140" t="str">
        <f>IF(AV178="","",VLOOKUP(AV178,シフト記号表!$C$6:$L$47,10,FALSE))</f>
        <v/>
      </c>
      <c r="AW179" s="140" t="str">
        <f>IF(AW178="","",VLOOKUP(AW178,シフト記号表!$C$6:$L$47,10,FALSE))</f>
        <v/>
      </c>
      <c r="AX179" s="141" t="str">
        <f>IF(AX178="","",VLOOKUP(AX178,シフト記号表!$C$6:$L$47,10,FALSE))</f>
        <v/>
      </c>
      <c r="AY179" s="139" t="str">
        <f>IF(AY178="","",VLOOKUP(AY178,シフト記号表!$C$6:$L$47,10,FALSE))</f>
        <v/>
      </c>
      <c r="AZ179" s="140" t="str">
        <f>IF(AZ178="","",VLOOKUP(AZ178,シフト記号表!$C$6:$L$47,10,FALSE))</f>
        <v/>
      </c>
      <c r="BA179" s="140" t="str">
        <f>IF(BA178="","",VLOOKUP(BA178,シフト記号表!$C$6:$L$47,10,FALSE))</f>
        <v/>
      </c>
      <c r="BB179" s="185">
        <f>IF($BE$4="４週",SUM(W179:AX179),IF($BE$4="暦月",SUM(W179:BA179),""))</f>
        <v>0</v>
      </c>
      <c r="BC179" s="186"/>
      <c r="BD179" s="187">
        <f>IF($BE$4="４週",BB179/4,IF($BE$4="暦月",(BB179/($BE$9/7)),""))</f>
        <v>0</v>
      </c>
      <c r="BE179" s="186"/>
      <c r="BF179" s="182"/>
      <c r="BG179" s="183"/>
      <c r="BH179" s="183"/>
      <c r="BI179" s="183"/>
      <c r="BJ179" s="184"/>
    </row>
    <row r="180" spans="2:62" ht="20.25" customHeight="1" x14ac:dyDescent="0.4">
      <c r="B180" s="188">
        <f>B178+1</f>
        <v>83</v>
      </c>
      <c r="C180" s="190"/>
      <c r="D180" s="191"/>
      <c r="E180" s="129"/>
      <c r="F180" s="130"/>
      <c r="G180" s="129"/>
      <c r="H180" s="130"/>
      <c r="I180" s="194"/>
      <c r="J180" s="195"/>
      <c r="K180" s="198"/>
      <c r="L180" s="199"/>
      <c r="M180" s="199"/>
      <c r="N180" s="191"/>
      <c r="O180" s="172"/>
      <c r="P180" s="173"/>
      <c r="Q180" s="173"/>
      <c r="R180" s="173"/>
      <c r="S180" s="174"/>
      <c r="T180" s="159" t="s">
        <v>18</v>
      </c>
      <c r="U180" s="112"/>
      <c r="V180" s="113"/>
      <c r="W180" s="99"/>
      <c r="X180" s="100"/>
      <c r="Y180" s="100"/>
      <c r="Z180" s="100"/>
      <c r="AA180" s="100"/>
      <c r="AB180" s="100"/>
      <c r="AC180" s="101"/>
      <c r="AD180" s="99"/>
      <c r="AE180" s="100"/>
      <c r="AF180" s="100"/>
      <c r="AG180" s="100"/>
      <c r="AH180" s="100"/>
      <c r="AI180" s="100"/>
      <c r="AJ180" s="101"/>
      <c r="AK180" s="99"/>
      <c r="AL180" s="100"/>
      <c r="AM180" s="100"/>
      <c r="AN180" s="100"/>
      <c r="AO180" s="100"/>
      <c r="AP180" s="100"/>
      <c r="AQ180" s="101"/>
      <c r="AR180" s="99"/>
      <c r="AS180" s="100"/>
      <c r="AT180" s="100"/>
      <c r="AU180" s="100"/>
      <c r="AV180" s="100"/>
      <c r="AW180" s="100"/>
      <c r="AX180" s="101"/>
      <c r="AY180" s="99"/>
      <c r="AZ180" s="100"/>
      <c r="BA180" s="102"/>
      <c r="BB180" s="175"/>
      <c r="BC180" s="176"/>
      <c r="BD180" s="177"/>
      <c r="BE180" s="178"/>
      <c r="BF180" s="179"/>
      <c r="BG180" s="180"/>
      <c r="BH180" s="180"/>
      <c r="BI180" s="180"/>
      <c r="BJ180" s="181"/>
    </row>
    <row r="181" spans="2:62" ht="20.25" customHeight="1" x14ac:dyDescent="0.4">
      <c r="B181" s="189"/>
      <c r="C181" s="192"/>
      <c r="D181" s="193"/>
      <c r="E181" s="170"/>
      <c r="F181" s="171">
        <f>C180</f>
        <v>0</v>
      </c>
      <c r="G181" s="170"/>
      <c r="H181" s="171">
        <f>I180</f>
        <v>0</v>
      </c>
      <c r="I181" s="196"/>
      <c r="J181" s="197"/>
      <c r="K181" s="200"/>
      <c r="L181" s="201"/>
      <c r="M181" s="201"/>
      <c r="N181" s="193"/>
      <c r="O181" s="172"/>
      <c r="P181" s="173"/>
      <c r="Q181" s="173"/>
      <c r="R181" s="173"/>
      <c r="S181" s="174"/>
      <c r="T181" s="160" t="s">
        <v>125</v>
      </c>
      <c r="U181" s="114"/>
      <c r="V181" s="161"/>
      <c r="W181" s="139" t="str">
        <f>IF(W180="","",VLOOKUP(W180,シフト記号表!$C$6:$L$47,10,FALSE))</f>
        <v/>
      </c>
      <c r="X181" s="140" t="str">
        <f>IF(X180="","",VLOOKUP(X180,シフト記号表!$C$6:$L$47,10,FALSE))</f>
        <v/>
      </c>
      <c r="Y181" s="140" t="str">
        <f>IF(Y180="","",VLOOKUP(Y180,シフト記号表!$C$6:$L$47,10,FALSE))</f>
        <v/>
      </c>
      <c r="Z181" s="140" t="str">
        <f>IF(Z180="","",VLOOKUP(Z180,シフト記号表!$C$6:$L$47,10,FALSE))</f>
        <v/>
      </c>
      <c r="AA181" s="140" t="str">
        <f>IF(AA180="","",VLOOKUP(AA180,シフト記号表!$C$6:$L$47,10,FALSE))</f>
        <v/>
      </c>
      <c r="AB181" s="140" t="str">
        <f>IF(AB180="","",VLOOKUP(AB180,シフト記号表!$C$6:$L$47,10,FALSE))</f>
        <v/>
      </c>
      <c r="AC181" s="141" t="str">
        <f>IF(AC180="","",VLOOKUP(AC180,シフト記号表!$C$6:$L$47,10,FALSE))</f>
        <v/>
      </c>
      <c r="AD181" s="139" t="str">
        <f>IF(AD180="","",VLOOKUP(AD180,シフト記号表!$C$6:$L$47,10,FALSE))</f>
        <v/>
      </c>
      <c r="AE181" s="140" t="str">
        <f>IF(AE180="","",VLOOKUP(AE180,シフト記号表!$C$6:$L$47,10,FALSE))</f>
        <v/>
      </c>
      <c r="AF181" s="140" t="str">
        <f>IF(AF180="","",VLOOKUP(AF180,シフト記号表!$C$6:$L$47,10,FALSE))</f>
        <v/>
      </c>
      <c r="AG181" s="140" t="str">
        <f>IF(AG180="","",VLOOKUP(AG180,シフト記号表!$C$6:$L$47,10,FALSE))</f>
        <v/>
      </c>
      <c r="AH181" s="140" t="str">
        <f>IF(AH180="","",VLOOKUP(AH180,シフト記号表!$C$6:$L$47,10,FALSE))</f>
        <v/>
      </c>
      <c r="AI181" s="140" t="str">
        <f>IF(AI180="","",VLOOKUP(AI180,シフト記号表!$C$6:$L$47,10,FALSE))</f>
        <v/>
      </c>
      <c r="AJ181" s="141" t="str">
        <f>IF(AJ180="","",VLOOKUP(AJ180,シフト記号表!$C$6:$L$47,10,FALSE))</f>
        <v/>
      </c>
      <c r="AK181" s="139" t="str">
        <f>IF(AK180="","",VLOOKUP(AK180,シフト記号表!$C$6:$L$47,10,FALSE))</f>
        <v/>
      </c>
      <c r="AL181" s="140" t="str">
        <f>IF(AL180="","",VLOOKUP(AL180,シフト記号表!$C$6:$L$47,10,FALSE))</f>
        <v/>
      </c>
      <c r="AM181" s="140" t="str">
        <f>IF(AM180="","",VLOOKUP(AM180,シフト記号表!$C$6:$L$47,10,FALSE))</f>
        <v/>
      </c>
      <c r="AN181" s="140" t="str">
        <f>IF(AN180="","",VLOOKUP(AN180,シフト記号表!$C$6:$L$47,10,FALSE))</f>
        <v/>
      </c>
      <c r="AO181" s="140" t="str">
        <f>IF(AO180="","",VLOOKUP(AO180,シフト記号表!$C$6:$L$47,10,FALSE))</f>
        <v/>
      </c>
      <c r="AP181" s="140" t="str">
        <f>IF(AP180="","",VLOOKUP(AP180,シフト記号表!$C$6:$L$47,10,FALSE))</f>
        <v/>
      </c>
      <c r="AQ181" s="141" t="str">
        <f>IF(AQ180="","",VLOOKUP(AQ180,シフト記号表!$C$6:$L$47,10,FALSE))</f>
        <v/>
      </c>
      <c r="AR181" s="139" t="str">
        <f>IF(AR180="","",VLOOKUP(AR180,シフト記号表!$C$6:$L$47,10,FALSE))</f>
        <v/>
      </c>
      <c r="AS181" s="140" t="str">
        <f>IF(AS180="","",VLOOKUP(AS180,シフト記号表!$C$6:$L$47,10,FALSE))</f>
        <v/>
      </c>
      <c r="AT181" s="140" t="str">
        <f>IF(AT180="","",VLOOKUP(AT180,シフト記号表!$C$6:$L$47,10,FALSE))</f>
        <v/>
      </c>
      <c r="AU181" s="140" t="str">
        <f>IF(AU180="","",VLOOKUP(AU180,シフト記号表!$C$6:$L$47,10,FALSE))</f>
        <v/>
      </c>
      <c r="AV181" s="140" t="str">
        <f>IF(AV180="","",VLOOKUP(AV180,シフト記号表!$C$6:$L$47,10,FALSE))</f>
        <v/>
      </c>
      <c r="AW181" s="140" t="str">
        <f>IF(AW180="","",VLOOKUP(AW180,シフト記号表!$C$6:$L$47,10,FALSE))</f>
        <v/>
      </c>
      <c r="AX181" s="141" t="str">
        <f>IF(AX180="","",VLOOKUP(AX180,シフト記号表!$C$6:$L$47,10,FALSE))</f>
        <v/>
      </c>
      <c r="AY181" s="139" t="str">
        <f>IF(AY180="","",VLOOKUP(AY180,シフト記号表!$C$6:$L$47,10,FALSE))</f>
        <v/>
      </c>
      <c r="AZ181" s="140" t="str">
        <f>IF(AZ180="","",VLOOKUP(AZ180,シフト記号表!$C$6:$L$47,10,FALSE))</f>
        <v/>
      </c>
      <c r="BA181" s="140" t="str">
        <f>IF(BA180="","",VLOOKUP(BA180,シフト記号表!$C$6:$L$47,10,FALSE))</f>
        <v/>
      </c>
      <c r="BB181" s="185">
        <f>IF($BE$4="４週",SUM(W181:AX181),IF($BE$4="暦月",SUM(W181:BA181),""))</f>
        <v>0</v>
      </c>
      <c r="BC181" s="186"/>
      <c r="BD181" s="187">
        <f>IF($BE$4="４週",BB181/4,IF($BE$4="暦月",(BB181/($BE$9/7)),""))</f>
        <v>0</v>
      </c>
      <c r="BE181" s="186"/>
      <c r="BF181" s="182"/>
      <c r="BG181" s="183"/>
      <c r="BH181" s="183"/>
      <c r="BI181" s="183"/>
      <c r="BJ181" s="184"/>
    </row>
    <row r="182" spans="2:62" ht="20.25" customHeight="1" x14ac:dyDescent="0.4">
      <c r="B182" s="188">
        <f>B180+1</f>
        <v>84</v>
      </c>
      <c r="C182" s="190"/>
      <c r="D182" s="191"/>
      <c r="E182" s="129"/>
      <c r="F182" s="130"/>
      <c r="G182" s="129"/>
      <c r="H182" s="130"/>
      <c r="I182" s="194"/>
      <c r="J182" s="195"/>
      <c r="K182" s="198"/>
      <c r="L182" s="199"/>
      <c r="M182" s="199"/>
      <c r="N182" s="191"/>
      <c r="O182" s="172"/>
      <c r="P182" s="173"/>
      <c r="Q182" s="173"/>
      <c r="R182" s="173"/>
      <c r="S182" s="174"/>
      <c r="T182" s="159" t="s">
        <v>18</v>
      </c>
      <c r="U182" s="112"/>
      <c r="V182" s="113"/>
      <c r="W182" s="99"/>
      <c r="X182" s="100"/>
      <c r="Y182" s="100"/>
      <c r="Z182" s="100"/>
      <c r="AA182" s="100"/>
      <c r="AB182" s="100"/>
      <c r="AC182" s="101"/>
      <c r="AD182" s="99"/>
      <c r="AE182" s="100"/>
      <c r="AF182" s="100"/>
      <c r="AG182" s="100"/>
      <c r="AH182" s="100"/>
      <c r="AI182" s="100"/>
      <c r="AJ182" s="101"/>
      <c r="AK182" s="99"/>
      <c r="AL182" s="100"/>
      <c r="AM182" s="100"/>
      <c r="AN182" s="100"/>
      <c r="AO182" s="100"/>
      <c r="AP182" s="100"/>
      <c r="AQ182" s="101"/>
      <c r="AR182" s="99"/>
      <c r="AS182" s="100"/>
      <c r="AT182" s="100"/>
      <c r="AU182" s="100"/>
      <c r="AV182" s="100"/>
      <c r="AW182" s="100"/>
      <c r="AX182" s="101"/>
      <c r="AY182" s="99"/>
      <c r="AZ182" s="100"/>
      <c r="BA182" s="102"/>
      <c r="BB182" s="175"/>
      <c r="BC182" s="176"/>
      <c r="BD182" s="177"/>
      <c r="BE182" s="178"/>
      <c r="BF182" s="179"/>
      <c r="BG182" s="180"/>
      <c r="BH182" s="180"/>
      <c r="BI182" s="180"/>
      <c r="BJ182" s="181"/>
    </row>
    <row r="183" spans="2:62" ht="20.25" customHeight="1" x14ac:dyDescent="0.4">
      <c r="B183" s="189"/>
      <c r="C183" s="192"/>
      <c r="D183" s="193"/>
      <c r="E183" s="170"/>
      <c r="F183" s="171">
        <f>C182</f>
        <v>0</v>
      </c>
      <c r="G183" s="170"/>
      <c r="H183" s="171">
        <f>I182</f>
        <v>0</v>
      </c>
      <c r="I183" s="196"/>
      <c r="J183" s="197"/>
      <c r="K183" s="200"/>
      <c r="L183" s="201"/>
      <c r="M183" s="201"/>
      <c r="N183" s="193"/>
      <c r="O183" s="172"/>
      <c r="P183" s="173"/>
      <c r="Q183" s="173"/>
      <c r="R183" s="173"/>
      <c r="S183" s="174"/>
      <c r="T183" s="160" t="s">
        <v>125</v>
      </c>
      <c r="U183" s="114"/>
      <c r="V183" s="161"/>
      <c r="W183" s="139" t="str">
        <f>IF(W182="","",VLOOKUP(W182,シフト記号表!$C$6:$L$47,10,FALSE))</f>
        <v/>
      </c>
      <c r="X183" s="140" t="str">
        <f>IF(X182="","",VLOOKUP(X182,シフト記号表!$C$6:$L$47,10,FALSE))</f>
        <v/>
      </c>
      <c r="Y183" s="140" t="str">
        <f>IF(Y182="","",VLOOKUP(Y182,シフト記号表!$C$6:$L$47,10,FALSE))</f>
        <v/>
      </c>
      <c r="Z183" s="140" t="str">
        <f>IF(Z182="","",VLOOKUP(Z182,シフト記号表!$C$6:$L$47,10,FALSE))</f>
        <v/>
      </c>
      <c r="AA183" s="140" t="str">
        <f>IF(AA182="","",VLOOKUP(AA182,シフト記号表!$C$6:$L$47,10,FALSE))</f>
        <v/>
      </c>
      <c r="AB183" s="140" t="str">
        <f>IF(AB182="","",VLOOKUP(AB182,シフト記号表!$C$6:$L$47,10,FALSE))</f>
        <v/>
      </c>
      <c r="AC183" s="141" t="str">
        <f>IF(AC182="","",VLOOKUP(AC182,シフト記号表!$C$6:$L$47,10,FALSE))</f>
        <v/>
      </c>
      <c r="AD183" s="139" t="str">
        <f>IF(AD182="","",VLOOKUP(AD182,シフト記号表!$C$6:$L$47,10,FALSE))</f>
        <v/>
      </c>
      <c r="AE183" s="140" t="str">
        <f>IF(AE182="","",VLOOKUP(AE182,シフト記号表!$C$6:$L$47,10,FALSE))</f>
        <v/>
      </c>
      <c r="AF183" s="140" t="str">
        <f>IF(AF182="","",VLOOKUP(AF182,シフト記号表!$C$6:$L$47,10,FALSE))</f>
        <v/>
      </c>
      <c r="AG183" s="140" t="str">
        <f>IF(AG182="","",VLOOKUP(AG182,シフト記号表!$C$6:$L$47,10,FALSE))</f>
        <v/>
      </c>
      <c r="AH183" s="140" t="str">
        <f>IF(AH182="","",VLOOKUP(AH182,シフト記号表!$C$6:$L$47,10,FALSE))</f>
        <v/>
      </c>
      <c r="AI183" s="140" t="str">
        <f>IF(AI182="","",VLOOKUP(AI182,シフト記号表!$C$6:$L$47,10,FALSE))</f>
        <v/>
      </c>
      <c r="AJ183" s="141" t="str">
        <f>IF(AJ182="","",VLOOKUP(AJ182,シフト記号表!$C$6:$L$47,10,FALSE))</f>
        <v/>
      </c>
      <c r="AK183" s="139" t="str">
        <f>IF(AK182="","",VLOOKUP(AK182,シフト記号表!$C$6:$L$47,10,FALSE))</f>
        <v/>
      </c>
      <c r="AL183" s="140" t="str">
        <f>IF(AL182="","",VLOOKUP(AL182,シフト記号表!$C$6:$L$47,10,FALSE))</f>
        <v/>
      </c>
      <c r="AM183" s="140" t="str">
        <f>IF(AM182="","",VLOOKUP(AM182,シフト記号表!$C$6:$L$47,10,FALSE))</f>
        <v/>
      </c>
      <c r="AN183" s="140" t="str">
        <f>IF(AN182="","",VLOOKUP(AN182,シフト記号表!$C$6:$L$47,10,FALSE))</f>
        <v/>
      </c>
      <c r="AO183" s="140" t="str">
        <f>IF(AO182="","",VLOOKUP(AO182,シフト記号表!$C$6:$L$47,10,FALSE))</f>
        <v/>
      </c>
      <c r="AP183" s="140" t="str">
        <f>IF(AP182="","",VLOOKUP(AP182,シフト記号表!$C$6:$L$47,10,FALSE))</f>
        <v/>
      </c>
      <c r="AQ183" s="141" t="str">
        <f>IF(AQ182="","",VLOOKUP(AQ182,シフト記号表!$C$6:$L$47,10,FALSE))</f>
        <v/>
      </c>
      <c r="AR183" s="139" t="str">
        <f>IF(AR182="","",VLOOKUP(AR182,シフト記号表!$C$6:$L$47,10,FALSE))</f>
        <v/>
      </c>
      <c r="AS183" s="140" t="str">
        <f>IF(AS182="","",VLOOKUP(AS182,シフト記号表!$C$6:$L$47,10,FALSE))</f>
        <v/>
      </c>
      <c r="AT183" s="140" t="str">
        <f>IF(AT182="","",VLOOKUP(AT182,シフト記号表!$C$6:$L$47,10,FALSE))</f>
        <v/>
      </c>
      <c r="AU183" s="140" t="str">
        <f>IF(AU182="","",VLOOKUP(AU182,シフト記号表!$C$6:$L$47,10,FALSE))</f>
        <v/>
      </c>
      <c r="AV183" s="140" t="str">
        <f>IF(AV182="","",VLOOKUP(AV182,シフト記号表!$C$6:$L$47,10,FALSE))</f>
        <v/>
      </c>
      <c r="AW183" s="140" t="str">
        <f>IF(AW182="","",VLOOKUP(AW182,シフト記号表!$C$6:$L$47,10,FALSE))</f>
        <v/>
      </c>
      <c r="AX183" s="141" t="str">
        <f>IF(AX182="","",VLOOKUP(AX182,シフト記号表!$C$6:$L$47,10,FALSE))</f>
        <v/>
      </c>
      <c r="AY183" s="139" t="str">
        <f>IF(AY182="","",VLOOKUP(AY182,シフト記号表!$C$6:$L$47,10,FALSE))</f>
        <v/>
      </c>
      <c r="AZ183" s="140" t="str">
        <f>IF(AZ182="","",VLOOKUP(AZ182,シフト記号表!$C$6:$L$47,10,FALSE))</f>
        <v/>
      </c>
      <c r="BA183" s="140" t="str">
        <f>IF(BA182="","",VLOOKUP(BA182,シフト記号表!$C$6:$L$47,10,FALSE))</f>
        <v/>
      </c>
      <c r="BB183" s="185">
        <f>IF($BE$4="４週",SUM(W183:AX183),IF($BE$4="暦月",SUM(W183:BA183),""))</f>
        <v>0</v>
      </c>
      <c r="BC183" s="186"/>
      <c r="BD183" s="187">
        <f>IF($BE$4="４週",BB183/4,IF($BE$4="暦月",(BB183/($BE$9/7)),""))</f>
        <v>0</v>
      </c>
      <c r="BE183" s="186"/>
      <c r="BF183" s="182"/>
      <c r="BG183" s="183"/>
      <c r="BH183" s="183"/>
      <c r="BI183" s="183"/>
      <c r="BJ183" s="184"/>
    </row>
    <row r="184" spans="2:62" ht="20.25" customHeight="1" x14ac:dyDescent="0.4">
      <c r="B184" s="188">
        <f>B182+1</f>
        <v>85</v>
      </c>
      <c r="C184" s="190"/>
      <c r="D184" s="191"/>
      <c r="E184" s="129"/>
      <c r="F184" s="130"/>
      <c r="G184" s="129"/>
      <c r="H184" s="130"/>
      <c r="I184" s="194"/>
      <c r="J184" s="195"/>
      <c r="K184" s="198"/>
      <c r="L184" s="199"/>
      <c r="M184" s="199"/>
      <c r="N184" s="191"/>
      <c r="O184" s="172"/>
      <c r="P184" s="173"/>
      <c r="Q184" s="173"/>
      <c r="R184" s="173"/>
      <c r="S184" s="174"/>
      <c r="T184" s="159" t="s">
        <v>18</v>
      </c>
      <c r="U184" s="112"/>
      <c r="V184" s="113"/>
      <c r="W184" s="99"/>
      <c r="X184" s="100"/>
      <c r="Y184" s="100"/>
      <c r="Z184" s="100"/>
      <c r="AA184" s="100"/>
      <c r="AB184" s="100"/>
      <c r="AC184" s="101"/>
      <c r="AD184" s="99"/>
      <c r="AE184" s="100"/>
      <c r="AF184" s="100"/>
      <c r="AG184" s="100"/>
      <c r="AH184" s="100"/>
      <c r="AI184" s="100"/>
      <c r="AJ184" s="101"/>
      <c r="AK184" s="99"/>
      <c r="AL184" s="100"/>
      <c r="AM184" s="100"/>
      <c r="AN184" s="100"/>
      <c r="AO184" s="100"/>
      <c r="AP184" s="100"/>
      <c r="AQ184" s="101"/>
      <c r="AR184" s="99"/>
      <c r="AS184" s="100"/>
      <c r="AT184" s="100"/>
      <c r="AU184" s="100"/>
      <c r="AV184" s="100"/>
      <c r="AW184" s="100"/>
      <c r="AX184" s="101"/>
      <c r="AY184" s="99"/>
      <c r="AZ184" s="100"/>
      <c r="BA184" s="102"/>
      <c r="BB184" s="175"/>
      <c r="BC184" s="176"/>
      <c r="BD184" s="177"/>
      <c r="BE184" s="178"/>
      <c r="BF184" s="179"/>
      <c r="BG184" s="180"/>
      <c r="BH184" s="180"/>
      <c r="BI184" s="180"/>
      <c r="BJ184" s="181"/>
    </row>
    <row r="185" spans="2:62" ht="20.25" customHeight="1" x14ac:dyDescent="0.4">
      <c r="B185" s="189"/>
      <c r="C185" s="192"/>
      <c r="D185" s="193"/>
      <c r="E185" s="170"/>
      <c r="F185" s="171">
        <f>C184</f>
        <v>0</v>
      </c>
      <c r="G185" s="170"/>
      <c r="H185" s="171">
        <f>I184</f>
        <v>0</v>
      </c>
      <c r="I185" s="196"/>
      <c r="J185" s="197"/>
      <c r="K185" s="200"/>
      <c r="L185" s="201"/>
      <c r="M185" s="201"/>
      <c r="N185" s="193"/>
      <c r="O185" s="172"/>
      <c r="P185" s="173"/>
      <c r="Q185" s="173"/>
      <c r="R185" s="173"/>
      <c r="S185" s="174"/>
      <c r="T185" s="160" t="s">
        <v>125</v>
      </c>
      <c r="U185" s="114"/>
      <c r="V185" s="161"/>
      <c r="W185" s="139" t="str">
        <f>IF(W184="","",VLOOKUP(W184,シフト記号表!$C$6:$L$47,10,FALSE))</f>
        <v/>
      </c>
      <c r="X185" s="140" t="str">
        <f>IF(X184="","",VLOOKUP(X184,シフト記号表!$C$6:$L$47,10,FALSE))</f>
        <v/>
      </c>
      <c r="Y185" s="140" t="str">
        <f>IF(Y184="","",VLOOKUP(Y184,シフト記号表!$C$6:$L$47,10,FALSE))</f>
        <v/>
      </c>
      <c r="Z185" s="140" t="str">
        <f>IF(Z184="","",VLOOKUP(Z184,シフト記号表!$C$6:$L$47,10,FALSE))</f>
        <v/>
      </c>
      <c r="AA185" s="140" t="str">
        <f>IF(AA184="","",VLOOKUP(AA184,シフト記号表!$C$6:$L$47,10,FALSE))</f>
        <v/>
      </c>
      <c r="AB185" s="140" t="str">
        <f>IF(AB184="","",VLOOKUP(AB184,シフト記号表!$C$6:$L$47,10,FALSE))</f>
        <v/>
      </c>
      <c r="AC185" s="141" t="str">
        <f>IF(AC184="","",VLOOKUP(AC184,シフト記号表!$C$6:$L$47,10,FALSE))</f>
        <v/>
      </c>
      <c r="AD185" s="139" t="str">
        <f>IF(AD184="","",VLOOKUP(AD184,シフト記号表!$C$6:$L$47,10,FALSE))</f>
        <v/>
      </c>
      <c r="AE185" s="140" t="str">
        <f>IF(AE184="","",VLOOKUP(AE184,シフト記号表!$C$6:$L$47,10,FALSE))</f>
        <v/>
      </c>
      <c r="AF185" s="140" t="str">
        <f>IF(AF184="","",VLOOKUP(AF184,シフト記号表!$C$6:$L$47,10,FALSE))</f>
        <v/>
      </c>
      <c r="AG185" s="140" t="str">
        <f>IF(AG184="","",VLOOKUP(AG184,シフト記号表!$C$6:$L$47,10,FALSE))</f>
        <v/>
      </c>
      <c r="AH185" s="140" t="str">
        <f>IF(AH184="","",VLOOKUP(AH184,シフト記号表!$C$6:$L$47,10,FALSE))</f>
        <v/>
      </c>
      <c r="AI185" s="140" t="str">
        <f>IF(AI184="","",VLOOKUP(AI184,シフト記号表!$C$6:$L$47,10,FALSE))</f>
        <v/>
      </c>
      <c r="AJ185" s="141" t="str">
        <f>IF(AJ184="","",VLOOKUP(AJ184,シフト記号表!$C$6:$L$47,10,FALSE))</f>
        <v/>
      </c>
      <c r="AK185" s="139" t="str">
        <f>IF(AK184="","",VLOOKUP(AK184,シフト記号表!$C$6:$L$47,10,FALSE))</f>
        <v/>
      </c>
      <c r="AL185" s="140" t="str">
        <f>IF(AL184="","",VLOOKUP(AL184,シフト記号表!$C$6:$L$47,10,FALSE))</f>
        <v/>
      </c>
      <c r="AM185" s="140" t="str">
        <f>IF(AM184="","",VLOOKUP(AM184,シフト記号表!$C$6:$L$47,10,FALSE))</f>
        <v/>
      </c>
      <c r="AN185" s="140" t="str">
        <f>IF(AN184="","",VLOOKUP(AN184,シフト記号表!$C$6:$L$47,10,FALSE))</f>
        <v/>
      </c>
      <c r="AO185" s="140" t="str">
        <f>IF(AO184="","",VLOOKUP(AO184,シフト記号表!$C$6:$L$47,10,FALSE))</f>
        <v/>
      </c>
      <c r="AP185" s="140" t="str">
        <f>IF(AP184="","",VLOOKUP(AP184,シフト記号表!$C$6:$L$47,10,FALSE))</f>
        <v/>
      </c>
      <c r="AQ185" s="141" t="str">
        <f>IF(AQ184="","",VLOOKUP(AQ184,シフト記号表!$C$6:$L$47,10,FALSE))</f>
        <v/>
      </c>
      <c r="AR185" s="139" t="str">
        <f>IF(AR184="","",VLOOKUP(AR184,シフト記号表!$C$6:$L$47,10,FALSE))</f>
        <v/>
      </c>
      <c r="AS185" s="140" t="str">
        <f>IF(AS184="","",VLOOKUP(AS184,シフト記号表!$C$6:$L$47,10,FALSE))</f>
        <v/>
      </c>
      <c r="AT185" s="140" t="str">
        <f>IF(AT184="","",VLOOKUP(AT184,シフト記号表!$C$6:$L$47,10,FALSE))</f>
        <v/>
      </c>
      <c r="AU185" s="140" t="str">
        <f>IF(AU184="","",VLOOKUP(AU184,シフト記号表!$C$6:$L$47,10,FALSE))</f>
        <v/>
      </c>
      <c r="AV185" s="140" t="str">
        <f>IF(AV184="","",VLOOKUP(AV184,シフト記号表!$C$6:$L$47,10,FALSE))</f>
        <v/>
      </c>
      <c r="AW185" s="140" t="str">
        <f>IF(AW184="","",VLOOKUP(AW184,シフト記号表!$C$6:$L$47,10,FALSE))</f>
        <v/>
      </c>
      <c r="AX185" s="141" t="str">
        <f>IF(AX184="","",VLOOKUP(AX184,シフト記号表!$C$6:$L$47,10,FALSE))</f>
        <v/>
      </c>
      <c r="AY185" s="139" t="str">
        <f>IF(AY184="","",VLOOKUP(AY184,シフト記号表!$C$6:$L$47,10,FALSE))</f>
        <v/>
      </c>
      <c r="AZ185" s="140" t="str">
        <f>IF(AZ184="","",VLOOKUP(AZ184,シフト記号表!$C$6:$L$47,10,FALSE))</f>
        <v/>
      </c>
      <c r="BA185" s="140" t="str">
        <f>IF(BA184="","",VLOOKUP(BA184,シフト記号表!$C$6:$L$47,10,FALSE))</f>
        <v/>
      </c>
      <c r="BB185" s="185">
        <f>IF($BE$4="４週",SUM(W185:AX185),IF($BE$4="暦月",SUM(W185:BA185),""))</f>
        <v>0</v>
      </c>
      <c r="BC185" s="186"/>
      <c r="BD185" s="187">
        <f>IF($BE$4="４週",BB185/4,IF($BE$4="暦月",(BB185/($BE$9/7)),""))</f>
        <v>0</v>
      </c>
      <c r="BE185" s="186"/>
      <c r="BF185" s="182"/>
      <c r="BG185" s="183"/>
      <c r="BH185" s="183"/>
      <c r="BI185" s="183"/>
      <c r="BJ185" s="184"/>
    </row>
    <row r="186" spans="2:62" ht="20.25" customHeight="1" x14ac:dyDescent="0.4">
      <c r="B186" s="188">
        <f>B184+1</f>
        <v>86</v>
      </c>
      <c r="C186" s="190"/>
      <c r="D186" s="191"/>
      <c r="E186" s="129"/>
      <c r="F186" s="130"/>
      <c r="G186" s="129"/>
      <c r="H186" s="130"/>
      <c r="I186" s="194"/>
      <c r="J186" s="195"/>
      <c r="K186" s="198"/>
      <c r="L186" s="199"/>
      <c r="M186" s="199"/>
      <c r="N186" s="191"/>
      <c r="O186" s="172"/>
      <c r="P186" s="173"/>
      <c r="Q186" s="173"/>
      <c r="R186" s="173"/>
      <c r="S186" s="174"/>
      <c r="T186" s="159" t="s">
        <v>18</v>
      </c>
      <c r="U186" s="112"/>
      <c r="V186" s="113"/>
      <c r="W186" s="99"/>
      <c r="X186" s="100"/>
      <c r="Y186" s="100"/>
      <c r="Z186" s="100"/>
      <c r="AA186" s="100"/>
      <c r="AB186" s="100"/>
      <c r="AC186" s="101"/>
      <c r="AD186" s="99"/>
      <c r="AE186" s="100"/>
      <c r="AF186" s="100"/>
      <c r="AG186" s="100"/>
      <c r="AH186" s="100"/>
      <c r="AI186" s="100"/>
      <c r="AJ186" s="101"/>
      <c r="AK186" s="99"/>
      <c r="AL186" s="100"/>
      <c r="AM186" s="100"/>
      <c r="AN186" s="100"/>
      <c r="AO186" s="100"/>
      <c r="AP186" s="100"/>
      <c r="AQ186" s="101"/>
      <c r="AR186" s="99"/>
      <c r="AS186" s="100"/>
      <c r="AT186" s="100"/>
      <c r="AU186" s="100"/>
      <c r="AV186" s="100"/>
      <c r="AW186" s="100"/>
      <c r="AX186" s="101"/>
      <c r="AY186" s="99"/>
      <c r="AZ186" s="100"/>
      <c r="BA186" s="102"/>
      <c r="BB186" s="175"/>
      <c r="BC186" s="176"/>
      <c r="BD186" s="177"/>
      <c r="BE186" s="178"/>
      <c r="BF186" s="179"/>
      <c r="BG186" s="180"/>
      <c r="BH186" s="180"/>
      <c r="BI186" s="180"/>
      <c r="BJ186" s="181"/>
    </row>
    <row r="187" spans="2:62" ht="20.25" customHeight="1" x14ac:dyDescent="0.4">
      <c r="B187" s="189"/>
      <c r="C187" s="192"/>
      <c r="D187" s="193"/>
      <c r="E187" s="170"/>
      <c r="F187" s="171">
        <f>C186</f>
        <v>0</v>
      </c>
      <c r="G187" s="170"/>
      <c r="H187" s="171">
        <f>I186</f>
        <v>0</v>
      </c>
      <c r="I187" s="196"/>
      <c r="J187" s="197"/>
      <c r="K187" s="200"/>
      <c r="L187" s="201"/>
      <c r="M187" s="201"/>
      <c r="N187" s="193"/>
      <c r="O187" s="172"/>
      <c r="P187" s="173"/>
      <c r="Q187" s="173"/>
      <c r="R187" s="173"/>
      <c r="S187" s="174"/>
      <c r="T187" s="160" t="s">
        <v>125</v>
      </c>
      <c r="U187" s="114"/>
      <c r="V187" s="161"/>
      <c r="W187" s="139" t="str">
        <f>IF(W186="","",VLOOKUP(W186,シフト記号表!$C$6:$L$47,10,FALSE))</f>
        <v/>
      </c>
      <c r="X187" s="140" t="str">
        <f>IF(X186="","",VLOOKUP(X186,シフト記号表!$C$6:$L$47,10,FALSE))</f>
        <v/>
      </c>
      <c r="Y187" s="140" t="str">
        <f>IF(Y186="","",VLOOKUP(Y186,シフト記号表!$C$6:$L$47,10,FALSE))</f>
        <v/>
      </c>
      <c r="Z187" s="140" t="str">
        <f>IF(Z186="","",VLOOKUP(Z186,シフト記号表!$C$6:$L$47,10,FALSE))</f>
        <v/>
      </c>
      <c r="AA187" s="140" t="str">
        <f>IF(AA186="","",VLOOKUP(AA186,シフト記号表!$C$6:$L$47,10,FALSE))</f>
        <v/>
      </c>
      <c r="AB187" s="140" t="str">
        <f>IF(AB186="","",VLOOKUP(AB186,シフト記号表!$C$6:$L$47,10,FALSE))</f>
        <v/>
      </c>
      <c r="AC187" s="141" t="str">
        <f>IF(AC186="","",VLOOKUP(AC186,シフト記号表!$C$6:$L$47,10,FALSE))</f>
        <v/>
      </c>
      <c r="AD187" s="139" t="str">
        <f>IF(AD186="","",VLOOKUP(AD186,シフト記号表!$C$6:$L$47,10,FALSE))</f>
        <v/>
      </c>
      <c r="AE187" s="140" t="str">
        <f>IF(AE186="","",VLOOKUP(AE186,シフト記号表!$C$6:$L$47,10,FALSE))</f>
        <v/>
      </c>
      <c r="AF187" s="140" t="str">
        <f>IF(AF186="","",VLOOKUP(AF186,シフト記号表!$C$6:$L$47,10,FALSE))</f>
        <v/>
      </c>
      <c r="AG187" s="140" t="str">
        <f>IF(AG186="","",VLOOKUP(AG186,シフト記号表!$C$6:$L$47,10,FALSE))</f>
        <v/>
      </c>
      <c r="AH187" s="140" t="str">
        <f>IF(AH186="","",VLOOKUP(AH186,シフト記号表!$C$6:$L$47,10,FALSE))</f>
        <v/>
      </c>
      <c r="AI187" s="140" t="str">
        <f>IF(AI186="","",VLOOKUP(AI186,シフト記号表!$C$6:$L$47,10,FALSE))</f>
        <v/>
      </c>
      <c r="AJ187" s="141" t="str">
        <f>IF(AJ186="","",VLOOKUP(AJ186,シフト記号表!$C$6:$L$47,10,FALSE))</f>
        <v/>
      </c>
      <c r="AK187" s="139" t="str">
        <f>IF(AK186="","",VLOOKUP(AK186,シフト記号表!$C$6:$L$47,10,FALSE))</f>
        <v/>
      </c>
      <c r="AL187" s="140" t="str">
        <f>IF(AL186="","",VLOOKUP(AL186,シフト記号表!$C$6:$L$47,10,FALSE))</f>
        <v/>
      </c>
      <c r="AM187" s="140" t="str">
        <f>IF(AM186="","",VLOOKUP(AM186,シフト記号表!$C$6:$L$47,10,FALSE))</f>
        <v/>
      </c>
      <c r="AN187" s="140" t="str">
        <f>IF(AN186="","",VLOOKUP(AN186,シフト記号表!$C$6:$L$47,10,FALSE))</f>
        <v/>
      </c>
      <c r="AO187" s="140" t="str">
        <f>IF(AO186="","",VLOOKUP(AO186,シフト記号表!$C$6:$L$47,10,FALSE))</f>
        <v/>
      </c>
      <c r="AP187" s="140" t="str">
        <f>IF(AP186="","",VLOOKUP(AP186,シフト記号表!$C$6:$L$47,10,FALSE))</f>
        <v/>
      </c>
      <c r="AQ187" s="141" t="str">
        <f>IF(AQ186="","",VLOOKUP(AQ186,シフト記号表!$C$6:$L$47,10,FALSE))</f>
        <v/>
      </c>
      <c r="AR187" s="139" t="str">
        <f>IF(AR186="","",VLOOKUP(AR186,シフト記号表!$C$6:$L$47,10,FALSE))</f>
        <v/>
      </c>
      <c r="AS187" s="140" t="str">
        <f>IF(AS186="","",VLOOKUP(AS186,シフト記号表!$C$6:$L$47,10,FALSE))</f>
        <v/>
      </c>
      <c r="AT187" s="140" t="str">
        <f>IF(AT186="","",VLOOKUP(AT186,シフト記号表!$C$6:$L$47,10,FALSE))</f>
        <v/>
      </c>
      <c r="AU187" s="140" t="str">
        <f>IF(AU186="","",VLOOKUP(AU186,シフト記号表!$C$6:$L$47,10,FALSE))</f>
        <v/>
      </c>
      <c r="AV187" s="140" t="str">
        <f>IF(AV186="","",VLOOKUP(AV186,シフト記号表!$C$6:$L$47,10,FALSE))</f>
        <v/>
      </c>
      <c r="AW187" s="140" t="str">
        <f>IF(AW186="","",VLOOKUP(AW186,シフト記号表!$C$6:$L$47,10,FALSE))</f>
        <v/>
      </c>
      <c r="AX187" s="141" t="str">
        <f>IF(AX186="","",VLOOKUP(AX186,シフト記号表!$C$6:$L$47,10,FALSE))</f>
        <v/>
      </c>
      <c r="AY187" s="139" t="str">
        <f>IF(AY186="","",VLOOKUP(AY186,シフト記号表!$C$6:$L$47,10,FALSE))</f>
        <v/>
      </c>
      <c r="AZ187" s="140" t="str">
        <f>IF(AZ186="","",VLOOKUP(AZ186,シフト記号表!$C$6:$L$47,10,FALSE))</f>
        <v/>
      </c>
      <c r="BA187" s="140" t="str">
        <f>IF(BA186="","",VLOOKUP(BA186,シフト記号表!$C$6:$L$47,10,FALSE))</f>
        <v/>
      </c>
      <c r="BB187" s="185">
        <f>IF($BE$4="４週",SUM(W187:AX187),IF($BE$4="暦月",SUM(W187:BA187),""))</f>
        <v>0</v>
      </c>
      <c r="BC187" s="186"/>
      <c r="BD187" s="187">
        <f>IF($BE$4="４週",BB187/4,IF($BE$4="暦月",(BB187/($BE$9/7)),""))</f>
        <v>0</v>
      </c>
      <c r="BE187" s="186"/>
      <c r="BF187" s="182"/>
      <c r="BG187" s="183"/>
      <c r="BH187" s="183"/>
      <c r="BI187" s="183"/>
      <c r="BJ187" s="184"/>
    </row>
    <row r="188" spans="2:62" ht="20.25" customHeight="1" x14ac:dyDescent="0.4">
      <c r="B188" s="188">
        <f>B186+1</f>
        <v>87</v>
      </c>
      <c r="C188" s="190"/>
      <c r="D188" s="191"/>
      <c r="E188" s="129"/>
      <c r="F188" s="130"/>
      <c r="G188" s="129"/>
      <c r="H188" s="130"/>
      <c r="I188" s="194"/>
      <c r="J188" s="195"/>
      <c r="K188" s="198"/>
      <c r="L188" s="199"/>
      <c r="M188" s="199"/>
      <c r="N188" s="191"/>
      <c r="O188" s="172"/>
      <c r="P188" s="173"/>
      <c r="Q188" s="173"/>
      <c r="R188" s="173"/>
      <c r="S188" s="174"/>
      <c r="T188" s="159" t="s">
        <v>18</v>
      </c>
      <c r="U188" s="112"/>
      <c r="V188" s="113"/>
      <c r="W188" s="99"/>
      <c r="X188" s="100"/>
      <c r="Y188" s="100"/>
      <c r="Z188" s="100"/>
      <c r="AA188" s="100"/>
      <c r="AB188" s="100"/>
      <c r="AC188" s="101"/>
      <c r="AD188" s="99"/>
      <c r="AE188" s="100"/>
      <c r="AF188" s="100"/>
      <c r="AG188" s="100"/>
      <c r="AH188" s="100"/>
      <c r="AI188" s="100"/>
      <c r="AJ188" s="101"/>
      <c r="AK188" s="99"/>
      <c r="AL188" s="100"/>
      <c r="AM188" s="100"/>
      <c r="AN188" s="100"/>
      <c r="AO188" s="100"/>
      <c r="AP188" s="100"/>
      <c r="AQ188" s="101"/>
      <c r="AR188" s="99"/>
      <c r="AS188" s="100"/>
      <c r="AT188" s="100"/>
      <c r="AU188" s="100"/>
      <c r="AV188" s="100"/>
      <c r="AW188" s="100"/>
      <c r="AX188" s="101"/>
      <c r="AY188" s="99"/>
      <c r="AZ188" s="100"/>
      <c r="BA188" s="102"/>
      <c r="BB188" s="175"/>
      <c r="BC188" s="176"/>
      <c r="BD188" s="177"/>
      <c r="BE188" s="178"/>
      <c r="BF188" s="179"/>
      <c r="BG188" s="180"/>
      <c r="BH188" s="180"/>
      <c r="BI188" s="180"/>
      <c r="BJ188" s="181"/>
    </row>
    <row r="189" spans="2:62" ht="20.25" customHeight="1" x14ac:dyDescent="0.4">
      <c r="B189" s="189"/>
      <c r="C189" s="192"/>
      <c r="D189" s="193"/>
      <c r="E189" s="170"/>
      <c r="F189" s="171">
        <f>C188</f>
        <v>0</v>
      </c>
      <c r="G189" s="170"/>
      <c r="H189" s="171">
        <f>I188</f>
        <v>0</v>
      </c>
      <c r="I189" s="196"/>
      <c r="J189" s="197"/>
      <c r="K189" s="200"/>
      <c r="L189" s="201"/>
      <c r="M189" s="201"/>
      <c r="N189" s="193"/>
      <c r="O189" s="172"/>
      <c r="P189" s="173"/>
      <c r="Q189" s="173"/>
      <c r="R189" s="173"/>
      <c r="S189" s="174"/>
      <c r="T189" s="160" t="s">
        <v>125</v>
      </c>
      <c r="U189" s="114"/>
      <c r="V189" s="161"/>
      <c r="W189" s="139" t="str">
        <f>IF(W188="","",VLOOKUP(W188,シフト記号表!$C$6:$L$47,10,FALSE))</f>
        <v/>
      </c>
      <c r="X189" s="140" t="str">
        <f>IF(X188="","",VLOOKUP(X188,シフト記号表!$C$6:$L$47,10,FALSE))</f>
        <v/>
      </c>
      <c r="Y189" s="140" t="str">
        <f>IF(Y188="","",VLOOKUP(Y188,シフト記号表!$C$6:$L$47,10,FALSE))</f>
        <v/>
      </c>
      <c r="Z189" s="140" t="str">
        <f>IF(Z188="","",VLOOKUP(Z188,シフト記号表!$C$6:$L$47,10,FALSE))</f>
        <v/>
      </c>
      <c r="AA189" s="140" t="str">
        <f>IF(AA188="","",VLOOKUP(AA188,シフト記号表!$C$6:$L$47,10,FALSE))</f>
        <v/>
      </c>
      <c r="AB189" s="140" t="str">
        <f>IF(AB188="","",VLOOKUP(AB188,シフト記号表!$C$6:$L$47,10,FALSE))</f>
        <v/>
      </c>
      <c r="AC189" s="141" t="str">
        <f>IF(AC188="","",VLOOKUP(AC188,シフト記号表!$C$6:$L$47,10,FALSE))</f>
        <v/>
      </c>
      <c r="AD189" s="139" t="str">
        <f>IF(AD188="","",VLOOKUP(AD188,シフト記号表!$C$6:$L$47,10,FALSE))</f>
        <v/>
      </c>
      <c r="AE189" s="140" t="str">
        <f>IF(AE188="","",VLOOKUP(AE188,シフト記号表!$C$6:$L$47,10,FALSE))</f>
        <v/>
      </c>
      <c r="AF189" s="140" t="str">
        <f>IF(AF188="","",VLOOKUP(AF188,シフト記号表!$C$6:$L$47,10,FALSE))</f>
        <v/>
      </c>
      <c r="AG189" s="140" t="str">
        <f>IF(AG188="","",VLOOKUP(AG188,シフト記号表!$C$6:$L$47,10,FALSE))</f>
        <v/>
      </c>
      <c r="AH189" s="140" t="str">
        <f>IF(AH188="","",VLOOKUP(AH188,シフト記号表!$C$6:$L$47,10,FALSE))</f>
        <v/>
      </c>
      <c r="AI189" s="140" t="str">
        <f>IF(AI188="","",VLOOKUP(AI188,シフト記号表!$C$6:$L$47,10,FALSE))</f>
        <v/>
      </c>
      <c r="AJ189" s="141" t="str">
        <f>IF(AJ188="","",VLOOKUP(AJ188,シフト記号表!$C$6:$L$47,10,FALSE))</f>
        <v/>
      </c>
      <c r="AK189" s="139" t="str">
        <f>IF(AK188="","",VLOOKUP(AK188,シフト記号表!$C$6:$L$47,10,FALSE))</f>
        <v/>
      </c>
      <c r="AL189" s="140" t="str">
        <f>IF(AL188="","",VLOOKUP(AL188,シフト記号表!$C$6:$L$47,10,FALSE))</f>
        <v/>
      </c>
      <c r="AM189" s="140" t="str">
        <f>IF(AM188="","",VLOOKUP(AM188,シフト記号表!$C$6:$L$47,10,FALSE))</f>
        <v/>
      </c>
      <c r="AN189" s="140" t="str">
        <f>IF(AN188="","",VLOOKUP(AN188,シフト記号表!$C$6:$L$47,10,FALSE))</f>
        <v/>
      </c>
      <c r="AO189" s="140" t="str">
        <f>IF(AO188="","",VLOOKUP(AO188,シフト記号表!$C$6:$L$47,10,FALSE))</f>
        <v/>
      </c>
      <c r="AP189" s="140" t="str">
        <f>IF(AP188="","",VLOOKUP(AP188,シフト記号表!$C$6:$L$47,10,FALSE))</f>
        <v/>
      </c>
      <c r="AQ189" s="141" t="str">
        <f>IF(AQ188="","",VLOOKUP(AQ188,シフト記号表!$C$6:$L$47,10,FALSE))</f>
        <v/>
      </c>
      <c r="AR189" s="139" t="str">
        <f>IF(AR188="","",VLOOKUP(AR188,シフト記号表!$C$6:$L$47,10,FALSE))</f>
        <v/>
      </c>
      <c r="AS189" s="140" t="str">
        <f>IF(AS188="","",VLOOKUP(AS188,シフト記号表!$C$6:$L$47,10,FALSE))</f>
        <v/>
      </c>
      <c r="AT189" s="140" t="str">
        <f>IF(AT188="","",VLOOKUP(AT188,シフト記号表!$C$6:$L$47,10,FALSE))</f>
        <v/>
      </c>
      <c r="AU189" s="140" t="str">
        <f>IF(AU188="","",VLOOKUP(AU188,シフト記号表!$C$6:$L$47,10,FALSE))</f>
        <v/>
      </c>
      <c r="AV189" s="140" t="str">
        <f>IF(AV188="","",VLOOKUP(AV188,シフト記号表!$C$6:$L$47,10,FALSE))</f>
        <v/>
      </c>
      <c r="AW189" s="140" t="str">
        <f>IF(AW188="","",VLOOKUP(AW188,シフト記号表!$C$6:$L$47,10,FALSE))</f>
        <v/>
      </c>
      <c r="AX189" s="141" t="str">
        <f>IF(AX188="","",VLOOKUP(AX188,シフト記号表!$C$6:$L$47,10,FALSE))</f>
        <v/>
      </c>
      <c r="AY189" s="139" t="str">
        <f>IF(AY188="","",VLOOKUP(AY188,シフト記号表!$C$6:$L$47,10,FALSE))</f>
        <v/>
      </c>
      <c r="AZ189" s="140" t="str">
        <f>IF(AZ188="","",VLOOKUP(AZ188,シフト記号表!$C$6:$L$47,10,FALSE))</f>
        <v/>
      </c>
      <c r="BA189" s="140" t="str">
        <f>IF(BA188="","",VLOOKUP(BA188,シフト記号表!$C$6:$L$47,10,FALSE))</f>
        <v/>
      </c>
      <c r="BB189" s="185">
        <f>IF($BE$4="４週",SUM(W189:AX189),IF($BE$4="暦月",SUM(W189:BA189),""))</f>
        <v>0</v>
      </c>
      <c r="BC189" s="186"/>
      <c r="BD189" s="187">
        <f>IF($BE$4="４週",BB189/4,IF($BE$4="暦月",(BB189/($BE$9/7)),""))</f>
        <v>0</v>
      </c>
      <c r="BE189" s="186"/>
      <c r="BF189" s="182"/>
      <c r="BG189" s="183"/>
      <c r="BH189" s="183"/>
      <c r="BI189" s="183"/>
      <c r="BJ189" s="184"/>
    </row>
    <row r="190" spans="2:62" ht="20.25" customHeight="1" x14ac:dyDescent="0.4">
      <c r="B190" s="188">
        <f>B188+1</f>
        <v>88</v>
      </c>
      <c r="C190" s="190"/>
      <c r="D190" s="191"/>
      <c r="E190" s="129"/>
      <c r="F190" s="130"/>
      <c r="G190" s="129"/>
      <c r="H190" s="130"/>
      <c r="I190" s="194"/>
      <c r="J190" s="195"/>
      <c r="K190" s="198"/>
      <c r="L190" s="199"/>
      <c r="M190" s="199"/>
      <c r="N190" s="191"/>
      <c r="O190" s="172"/>
      <c r="P190" s="173"/>
      <c r="Q190" s="173"/>
      <c r="R190" s="173"/>
      <c r="S190" s="174"/>
      <c r="T190" s="159" t="s">
        <v>18</v>
      </c>
      <c r="U190" s="112"/>
      <c r="V190" s="113"/>
      <c r="W190" s="99"/>
      <c r="X190" s="100"/>
      <c r="Y190" s="100"/>
      <c r="Z190" s="100"/>
      <c r="AA190" s="100"/>
      <c r="AB190" s="100"/>
      <c r="AC190" s="101"/>
      <c r="AD190" s="99"/>
      <c r="AE190" s="100"/>
      <c r="AF190" s="100"/>
      <c r="AG190" s="100"/>
      <c r="AH190" s="100"/>
      <c r="AI190" s="100"/>
      <c r="AJ190" s="101"/>
      <c r="AK190" s="99"/>
      <c r="AL190" s="100"/>
      <c r="AM190" s="100"/>
      <c r="AN190" s="100"/>
      <c r="AO190" s="100"/>
      <c r="AP190" s="100"/>
      <c r="AQ190" s="101"/>
      <c r="AR190" s="99"/>
      <c r="AS190" s="100"/>
      <c r="AT190" s="100"/>
      <c r="AU190" s="100"/>
      <c r="AV190" s="100"/>
      <c r="AW190" s="100"/>
      <c r="AX190" s="101"/>
      <c r="AY190" s="99"/>
      <c r="AZ190" s="100"/>
      <c r="BA190" s="102"/>
      <c r="BB190" s="175"/>
      <c r="BC190" s="176"/>
      <c r="BD190" s="177"/>
      <c r="BE190" s="178"/>
      <c r="BF190" s="179"/>
      <c r="BG190" s="180"/>
      <c r="BH190" s="180"/>
      <c r="BI190" s="180"/>
      <c r="BJ190" s="181"/>
    </row>
    <row r="191" spans="2:62" ht="20.25" customHeight="1" x14ac:dyDescent="0.4">
      <c r="B191" s="189"/>
      <c r="C191" s="192"/>
      <c r="D191" s="193"/>
      <c r="E191" s="170"/>
      <c r="F191" s="171">
        <f>C190</f>
        <v>0</v>
      </c>
      <c r="G191" s="170"/>
      <c r="H191" s="171">
        <f>I190</f>
        <v>0</v>
      </c>
      <c r="I191" s="196"/>
      <c r="J191" s="197"/>
      <c r="K191" s="200"/>
      <c r="L191" s="201"/>
      <c r="M191" s="201"/>
      <c r="N191" s="193"/>
      <c r="O191" s="172"/>
      <c r="P191" s="173"/>
      <c r="Q191" s="173"/>
      <c r="R191" s="173"/>
      <c r="S191" s="174"/>
      <c r="T191" s="160" t="s">
        <v>125</v>
      </c>
      <c r="U191" s="114"/>
      <c r="V191" s="161"/>
      <c r="W191" s="139" t="str">
        <f>IF(W190="","",VLOOKUP(W190,シフト記号表!$C$6:$L$47,10,FALSE))</f>
        <v/>
      </c>
      <c r="X191" s="140" t="str">
        <f>IF(X190="","",VLOOKUP(X190,シフト記号表!$C$6:$L$47,10,FALSE))</f>
        <v/>
      </c>
      <c r="Y191" s="140" t="str">
        <f>IF(Y190="","",VLOOKUP(Y190,シフト記号表!$C$6:$L$47,10,FALSE))</f>
        <v/>
      </c>
      <c r="Z191" s="140" t="str">
        <f>IF(Z190="","",VLOOKUP(Z190,シフト記号表!$C$6:$L$47,10,FALSE))</f>
        <v/>
      </c>
      <c r="AA191" s="140" t="str">
        <f>IF(AA190="","",VLOOKUP(AA190,シフト記号表!$C$6:$L$47,10,FALSE))</f>
        <v/>
      </c>
      <c r="AB191" s="140" t="str">
        <f>IF(AB190="","",VLOOKUP(AB190,シフト記号表!$C$6:$L$47,10,FALSE))</f>
        <v/>
      </c>
      <c r="AC191" s="141" t="str">
        <f>IF(AC190="","",VLOOKUP(AC190,シフト記号表!$C$6:$L$47,10,FALSE))</f>
        <v/>
      </c>
      <c r="AD191" s="139" t="str">
        <f>IF(AD190="","",VLOOKUP(AD190,シフト記号表!$C$6:$L$47,10,FALSE))</f>
        <v/>
      </c>
      <c r="AE191" s="140" t="str">
        <f>IF(AE190="","",VLOOKUP(AE190,シフト記号表!$C$6:$L$47,10,FALSE))</f>
        <v/>
      </c>
      <c r="AF191" s="140" t="str">
        <f>IF(AF190="","",VLOOKUP(AF190,シフト記号表!$C$6:$L$47,10,FALSE))</f>
        <v/>
      </c>
      <c r="AG191" s="140" t="str">
        <f>IF(AG190="","",VLOOKUP(AG190,シフト記号表!$C$6:$L$47,10,FALSE))</f>
        <v/>
      </c>
      <c r="AH191" s="140" t="str">
        <f>IF(AH190="","",VLOOKUP(AH190,シフト記号表!$C$6:$L$47,10,FALSE))</f>
        <v/>
      </c>
      <c r="AI191" s="140" t="str">
        <f>IF(AI190="","",VLOOKUP(AI190,シフト記号表!$C$6:$L$47,10,FALSE))</f>
        <v/>
      </c>
      <c r="AJ191" s="141" t="str">
        <f>IF(AJ190="","",VLOOKUP(AJ190,シフト記号表!$C$6:$L$47,10,FALSE))</f>
        <v/>
      </c>
      <c r="AK191" s="139" t="str">
        <f>IF(AK190="","",VLOOKUP(AK190,シフト記号表!$C$6:$L$47,10,FALSE))</f>
        <v/>
      </c>
      <c r="AL191" s="140" t="str">
        <f>IF(AL190="","",VLOOKUP(AL190,シフト記号表!$C$6:$L$47,10,FALSE))</f>
        <v/>
      </c>
      <c r="AM191" s="140" t="str">
        <f>IF(AM190="","",VLOOKUP(AM190,シフト記号表!$C$6:$L$47,10,FALSE))</f>
        <v/>
      </c>
      <c r="AN191" s="140" t="str">
        <f>IF(AN190="","",VLOOKUP(AN190,シフト記号表!$C$6:$L$47,10,FALSE))</f>
        <v/>
      </c>
      <c r="AO191" s="140" t="str">
        <f>IF(AO190="","",VLOOKUP(AO190,シフト記号表!$C$6:$L$47,10,FALSE))</f>
        <v/>
      </c>
      <c r="AP191" s="140" t="str">
        <f>IF(AP190="","",VLOOKUP(AP190,シフト記号表!$C$6:$L$47,10,FALSE))</f>
        <v/>
      </c>
      <c r="AQ191" s="141" t="str">
        <f>IF(AQ190="","",VLOOKUP(AQ190,シフト記号表!$C$6:$L$47,10,FALSE))</f>
        <v/>
      </c>
      <c r="AR191" s="139" t="str">
        <f>IF(AR190="","",VLOOKUP(AR190,シフト記号表!$C$6:$L$47,10,FALSE))</f>
        <v/>
      </c>
      <c r="AS191" s="140" t="str">
        <f>IF(AS190="","",VLOOKUP(AS190,シフト記号表!$C$6:$L$47,10,FALSE))</f>
        <v/>
      </c>
      <c r="AT191" s="140" t="str">
        <f>IF(AT190="","",VLOOKUP(AT190,シフト記号表!$C$6:$L$47,10,FALSE))</f>
        <v/>
      </c>
      <c r="AU191" s="140" t="str">
        <f>IF(AU190="","",VLOOKUP(AU190,シフト記号表!$C$6:$L$47,10,FALSE))</f>
        <v/>
      </c>
      <c r="AV191" s="140" t="str">
        <f>IF(AV190="","",VLOOKUP(AV190,シフト記号表!$C$6:$L$47,10,FALSE))</f>
        <v/>
      </c>
      <c r="AW191" s="140" t="str">
        <f>IF(AW190="","",VLOOKUP(AW190,シフト記号表!$C$6:$L$47,10,FALSE))</f>
        <v/>
      </c>
      <c r="AX191" s="141" t="str">
        <f>IF(AX190="","",VLOOKUP(AX190,シフト記号表!$C$6:$L$47,10,FALSE))</f>
        <v/>
      </c>
      <c r="AY191" s="139" t="str">
        <f>IF(AY190="","",VLOOKUP(AY190,シフト記号表!$C$6:$L$47,10,FALSE))</f>
        <v/>
      </c>
      <c r="AZ191" s="140" t="str">
        <f>IF(AZ190="","",VLOOKUP(AZ190,シフト記号表!$C$6:$L$47,10,FALSE))</f>
        <v/>
      </c>
      <c r="BA191" s="140" t="str">
        <f>IF(BA190="","",VLOOKUP(BA190,シフト記号表!$C$6:$L$47,10,FALSE))</f>
        <v/>
      </c>
      <c r="BB191" s="185">
        <f>IF($BE$4="４週",SUM(W191:AX191),IF($BE$4="暦月",SUM(W191:BA191),""))</f>
        <v>0</v>
      </c>
      <c r="BC191" s="186"/>
      <c r="BD191" s="187">
        <f>IF($BE$4="４週",BB191/4,IF($BE$4="暦月",(BB191/($BE$9/7)),""))</f>
        <v>0</v>
      </c>
      <c r="BE191" s="186"/>
      <c r="BF191" s="182"/>
      <c r="BG191" s="183"/>
      <c r="BH191" s="183"/>
      <c r="BI191" s="183"/>
      <c r="BJ191" s="184"/>
    </row>
    <row r="192" spans="2:62" ht="20.25" customHeight="1" x14ac:dyDescent="0.4">
      <c r="B192" s="188">
        <f>B190+1</f>
        <v>89</v>
      </c>
      <c r="C192" s="190"/>
      <c r="D192" s="191"/>
      <c r="E192" s="129"/>
      <c r="F192" s="130"/>
      <c r="G192" s="129"/>
      <c r="H192" s="130"/>
      <c r="I192" s="194"/>
      <c r="J192" s="195"/>
      <c r="K192" s="198"/>
      <c r="L192" s="199"/>
      <c r="M192" s="199"/>
      <c r="N192" s="191"/>
      <c r="O192" s="172"/>
      <c r="P192" s="173"/>
      <c r="Q192" s="173"/>
      <c r="R192" s="173"/>
      <c r="S192" s="174"/>
      <c r="T192" s="159" t="s">
        <v>18</v>
      </c>
      <c r="U192" s="112"/>
      <c r="V192" s="113"/>
      <c r="W192" s="99"/>
      <c r="X192" s="100"/>
      <c r="Y192" s="100"/>
      <c r="Z192" s="100"/>
      <c r="AA192" s="100"/>
      <c r="AB192" s="100"/>
      <c r="AC192" s="101"/>
      <c r="AD192" s="99"/>
      <c r="AE192" s="100"/>
      <c r="AF192" s="100"/>
      <c r="AG192" s="100"/>
      <c r="AH192" s="100"/>
      <c r="AI192" s="100"/>
      <c r="AJ192" s="101"/>
      <c r="AK192" s="99"/>
      <c r="AL192" s="100"/>
      <c r="AM192" s="100"/>
      <c r="AN192" s="100"/>
      <c r="AO192" s="100"/>
      <c r="AP192" s="100"/>
      <c r="AQ192" s="101"/>
      <c r="AR192" s="99"/>
      <c r="AS192" s="100"/>
      <c r="AT192" s="100"/>
      <c r="AU192" s="100"/>
      <c r="AV192" s="100"/>
      <c r="AW192" s="100"/>
      <c r="AX192" s="101"/>
      <c r="AY192" s="99"/>
      <c r="AZ192" s="100"/>
      <c r="BA192" s="102"/>
      <c r="BB192" s="175"/>
      <c r="BC192" s="176"/>
      <c r="BD192" s="177"/>
      <c r="BE192" s="178"/>
      <c r="BF192" s="179"/>
      <c r="BG192" s="180"/>
      <c r="BH192" s="180"/>
      <c r="BI192" s="180"/>
      <c r="BJ192" s="181"/>
    </row>
    <row r="193" spans="2:62" ht="20.25" customHeight="1" x14ac:dyDescent="0.4">
      <c r="B193" s="189"/>
      <c r="C193" s="192"/>
      <c r="D193" s="193"/>
      <c r="E193" s="170"/>
      <c r="F193" s="171">
        <f>C192</f>
        <v>0</v>
      </c>
      <c r="G193" s="170"/>
      <c r="H193" s="171">
        <f>I192</f>
        <v>0</v>
      </c>
      <c r="I193" s="196"/>
      <c r="J193" s="197"/>
      <c r="K193" s="200"/>
      <c r="L193" s="201"/>
      <c r="M193" s="201"/>
      <c r="N193" s="193"/>
      <c r="O193" s="172"/>
      <c r="P193" s="173"/>
      <c r="Q193" s="173"/>
      <c r="R193" s="173"/>
      <c r="S193" s="174"/>
      <c r="T193" s="160" t="s">
        <v>125</v>
      </c>
      <c r="U193" s="114"/>
      <c r="V193" s="161"/>
      <c r="W193" s="139" t="str">
        <f>IF(W192="","",VLOOKUP(W192,シフト記号表!$C$6:$L$47,10,FALSE))</f>
        <v/>
      </c>
      <c r="X193" s="140" t="str">
        <f>IF(X192="","",VLOOKUP(X192,シフト記号表!$C$6:$L$47,10,FALSE))</f>
        <v/>
      </c>
      <c r="Y193" s="140" t="str">
        <f>IF(Y192="","",VLOOKUP(Y192,シフト記号表!$C$6:$L$47,10,FALSE))</f>
        <v/>
      </c>
      <c r="Z193" s="140" t="str">
        <f>IF(Z192="","",VLOOKUP(Z192,シフト記号表!$C$6:$L$47,10,FALSE))</f>
        <v/>
      </c>
      <c r="AA193" s="140" t="str">
        <f>IF(AA192="","",VLOOKUP(AA192,シフト記号表!$C$6:$L$47,10,FALSE))</f>
        <v/>
      </c>
      <c r="AB193" s="140" t="str">
        <f>IF(AB192="","",VLOOKUP(AB192,シフト記号表!$C$6:$L$47,10,FALSE))</f>
        <v/>
      </c>
      <c r="AC193" s="141" t="str">
        <f>IF(AC192="","",VLOOKUP(AC192,シフト記号表!$C$6:$L$47,10,FALSE))</f>
        <v/>
      </c>
      <c r="AD193" s="139" t="str">
        <f>IF(AD192="","",VLOOKUP(AD192,シフト記号表!$C$6:$L$47,10,FALSE))</f>
        <v/>
      </c>
      <c r="AE193" s="140" t="str">
        <f>IF(AE192="","",VLOOKUP(AE192,シフト記号表!$C$6:$L$47,10,FALSE))</f>
        <v/>
      </c>
      <c r="AF193" s="140" t="str">
        <f>IF(AF192="","",VLOOKUP(AF192,シフト記号表!$C$6:$L$47,10,FALSE))</f>
        <v/>
      </c>
      <c r="AG193" s="140" t="str">
        <f>IF(AG192="","",VLOOKUP(AG192,シフト記号表!$C$6:$L$47,10,FALSE))</f>
        <v/>
      </c>
      <c r="AH193" s="140" t="str">
        <f>IF(AH192="","",VLOOKUP(AH192,シフト記号表!$C$6:$L$47,10,FALSE))</f>
        <v/>
      </c>
      <c r="AI193" s="140" t="str">
        <f>IF(AI192="","",VLOOKUP(AI192,シフト記号表!$C$6:$L$47,10,FALSE))</f>
        <v/>
      </c>
      <c r="AJ193" s="141" t="str">
        <f>IF(AJ192="","",VLOOKUP(AJ192,シフト記号表!$C$6:$L$47,10,FALSE))</f>
        <v/>
      </c>
      <c r="AK193" s="139" t="str">
        <f>IF(AK192="","",VLOOKUP(AK192,シフト記号表!$C$6:$L$47,10,FALSE))</f>
        <v/>
      </c>
      <c r="AL193" s="140" t="str">
        <f>IF(AL192="","",VLOOKUP(AL192,シフト記号表!$C$6:$L$47,10,FALSE))</f>
        <v/>
      </c>
      <c r="AM193" s="140" t="str">
        <f>IF(AM192="","",VLOOKUP(AM192,シフト記号表!$C$6:$L$47,10,FALSE))</f>
        <v/>
      </c>
      <c r="AN193" s="140" t="str">
        <f>IF(AN192="","",VLOOKUP(AN192,シフト記号表!$C$6:$L$47,10,FALSE))</f>
        <v/>
      </c>
      <c r="AO193" s="140" t="str">
        <f>IF(AO192="","",VLOOKUP(AO192,シフト記号表!$C$6:$L$47,10,FALSE))</f>
        <v/>
      </c>
      <c r="AP193" s="140" t="str">
        <f>IF(AP192="","",VLOOKUP(AP192,シフト記号表!$C$6:$L$47,10,FALSE))</f>
        <v/>
      </c>
      <c r="AQ193" s="141" t="str">
        <f>IF(AQ192="","",VLOOKUP(AQ192,シフト記号表!$C$6:$L$47,10,FALSE))</f>
        <v/>
      </c>
      <c r="AR193" s="139" t="str">
        <f>IF(AR192="","",VLOOKUP(AR192,シフト記号表!$C$6:$L$47,10,FALSE))</f>
        <v/>
      </c>
      <c r="AS193" s="140" t="str">
        <f>IF(AS192="","",VLOOKUP(AS192,シフト記号表!$C$6:$L$47,10,FALSE))</f>
        <v/>
      </c>
      <c r="AT193" s="140" t="str">
        <f>IF(AT192="","",VLOOKUP(AT192,シフト記号表!$C$6:$L$47,10,FALSE))</f>
        <v/>
      </c>
      <c r="AU193" s="140" t="str">
        <f>IF(AU192="","",VLOOKUP(AU192,シフト記号表!$C$6:$L$47,10,FALSE))</f>
        <v/>
      </c>
      <c r="AV193" s="140" t="str">
        <f>IF(AV192="","",VLOOKUP(AV192,シフト記号表!$C$6:$L$47,10,FALSE))</f>
        <v/>
      </c>
      <c r="AW193" s="140" t="str">
        <f>IF(AW192="","",VLOOKUP(AW192,シフト記号表!$C$6:$L$47,10,FALSE))</f>
        <v/>
      </c>
      <c r="AX193" s="141" t="str">
        <f>IF(AX192="","",VLOOKUP(AX192,シフト記号表!$C$6:$L$47,10,FALSE))</f>
        <v/>
      </c>
      <c r="AY193" s="139" t="str">
        <f>IF(AY192="","",VLOOKUP(AY192,シフト記号表!$C$6:$L$47,10,FALSE))</f>
        <v/>
      </c>
      <c r="AZ193" s="140" t="str">
        <f>IF(AZ192="","",VLOOKUP(AZ192,シフト記号表!$C$6:$L$47,10,FALSE))</f>
        <v/>
      </c>
      <c r="BA193" s="140" t="str">
        <f>IF(BA192="","",VLOOKUP(BA192,シフト記号表!$C$6:$L$47,10,FALSE))</f>
        <v/>
      </c>
      <c r="BB193" s="185">
        <f>IF($BE$4="４週",SUM(W193:AX193),IF($BE$4="暦月",SUM(W193:BA193),""))</f>
        <v>0</v>
      </c>
      <c r="BC193" s="186"/>
      <c r="BD193" s="187">
        <f>IF($BE$4="４週",BB193/4,IF($BE$4="暦月",(BB193/($BE$9/7)),""))</f>
        <v>0</v>
      </c>
      <c r="BE193" s="186"/>
      <c r="BF193" s="182"/>
      <c r="BG193" s="183"/>
      <c r="BH193" s="183"/>
      <c r="BI193" s="183"/>
      <c r="BJ193" s="184"/>
    </row>
    <row r="194" spans="2:62" ht="20.25" customHeight="1" x14ac:dyDescent="0.4">
      <c r="B194" s="188">
        <f>B192+1</f>
        <v>90</v>
      </c>
      <c r="C194" s="190"/>
      <c r="D194" s="191"/>
      <c r="E194" s="129"/>
      <c r="F194" s="130"/>
      <c r="G194" s="129"/>
      <c r="H194" s="130"/>
      <c r="I194" s="194"/>
      <c r="J194" s="195"/>
      <c r="K194" s="198"/>
      <c r="L194" s="199"/>
      <c r="M194" s="199"/>
      <c r="N194" s="191"/>
      <c r="O194" s="172"/>
      <c r="P194" s="173"/>
      <c r="Q194" s="173"/>
      <c r="R194" s="173"/>
      <c r="S194" s="174"/>
      <c r="T194" s="159" t="s">
        <v>18</v>
      </c>
      <c r="U194" s="112"/>
      <c r="V194" s="113"/>
      <c r="W194" s="99"/>
      <c r="X194" s="100"/>
      <c r="Y194" s="100"/>
      <c r="Z194" s="100"/>
      <c r="AA194" s="100"/>
      <c r="AB194" s="100"/>
      <c r="AC194" s="101"/>
      <c r="AD194" s="99"/>
      <c r="AE194" s="100"/>
      <c r="AF194" s="100"/>
      <c r="AG194" s="100"/>
      <c r="AH194" s="100"/>
      <c r="AI194" s="100"/>
      <c r="AJ194" s="101"/>
      <c r="AK194" s="99"/>
      <c r="AL194" s="100"/>
      <c r="AM194" s="100"/>
      <c r="AN194" s="100"/>
      <c r="AO194" s="100"/>
      <c r="AP194" s="100"/>
      <c r="AQ194" s="101"/>
      <c r="AR194" s="99"/>
      <c r="AS194" s="100"/>
      <c r="AT194" s="100"/>
      <c r="AU194" s="100"/>
      <c r="AV194" s="100"/>
      <c r="AW194" s="100"/>
      <c r="AX194" s="101"/>
      <c r="AY194" s="99"/>
      <c r="AZ194" s="100"/>
      <c r="BA194" s="102"/>
      <c r="BB194" s="175"/>
      <c r="BC194" s="176"/>
      <c r="BD194" s="177"/>
      <c r="BE194" s="178"/>
      <c r="BF194" s="179"/>
      <c r="BG194" s="180"/>
      <c r="BH194" s="180"/>
      <c r="BI194" s="180"/>
      <c r="BJ194" s="181"/>
    </row>
    <row r="195" spans="2:62" ht="20.25" customHeight="1" x14ac:dyDescent="0.4">
      <c r="B195" s="189"/>
      <c r="C195" s="192"/>
      <c r="D195" s="193"/>
      <c r="E195" s="170"/>
      <c r="F195" s="171">
        <f>C194</f>
        <v>0</v>
      </c>
      <c r="G195" s="170"/>
      <c r="H195" s="171">
        <f>I194</f>
        <v>0</v>
      </c>
      <c r="I195" s="196"/>
      <c r="J195" s="197"/>
      <c r="K195" s="200"/>
      <c r="L195" s="201"/>
      <c r="M195" s="201"/>
      <c r="N195" s="193"/>
      <c r="O195" s="172"/>
      <c r="P195" s="173"/>
      <c r="Q195" s="173"/>
      <c r="R195" s="173"/>
      <c r="S195" s="174"/>
      <c r="T195" s="160" t="s">
        <v>125</v>
      </c>
      <c r="U195" s="114"/>
      <c r="V195" s="161"/>
      <c r="W195" s="139" t="str">
        <f>IF(W194="","",VLOOKUP(W194,シフト記号表!$C$6:$L$47,10,FALSE))</f>
        <v/>
      </c>
      <c r="X195" s="140" t="str">
        <f>IF(X194="","",VLOOKUP(X194,シフト記号表!$C$6:$L$47,10,FALSE))</f>
        <v/>
      </c>
      <c r="Y195" s="140" t="str">
        <f>IF(Y194="","",VLOOKUP(Y194,シフト記号表!$C$6:$L$47,10,FALSE))</f>
        <v/>
      </c>
      <c r="Z195" s="140" t="str">
        <f>IF(Z194="","",VLOOKUP(Z194,シフト記号表!$C$6:$L$47,10,FALSE))</f>
        <v/>
      </c>
      <c r="AA195" s="140" t="str">
        <f>IF(AA194="","",VLOOKUP(AA194,シフト記号表!$C$6:$L$47,10,FALSE))</f>
        <v/>
      </c>
      <c r="AB195" s="140" t="str">
        <f>IF(AB194="","",VLOOKUP(AB194,シフト記号表!$C$6:$L$47,10,FALSE))</f>
        <v/>
      </c>
      <c r="AC195" s="141" t="str">
        <f>IF(AC194="","",VLOOKUP(AC194,シフト記号表!$C$6:$L$47,10,FALSE))</f>
        <v/>
      </c>
      <c r="AD195" s="139" t="str">
        <f>IF(AD194="","",VLOOKUP(AD194,シフト記号表!$C$6:$L$47,10,FALSE))</f>
        <v/>
      </c>
      <c r="AE195" s="140" t="str">
        <f>IF(AE194="","",VLOOKUP(AE194,シフト記号表!$C$6:$L$47,10,FALSE))</f>
        <v/>
      </c>
      <c r="AF195" s="140" t="str">
        <f>IF(AF194="","",VLOOKUP(AF194,シフト記号表!$C$6:$L$47,10,FALSE))</f>
        <v/>
      </c>
      <c r="AG195" s="140" t="str">
        <f>IF(AG194="","",VLOOKUP(AG194,シフト記号表!$C$6:$L$47,10,FALSE))</f>
        <v/>
      </c>
      <c r="AH195" s="140" t="str">
        <f>IF(AH194="","",VLOOKUP(AH194,シフト記号表!$C$6:$L$47,10,FALSE))</f>
        <v/>
      </c>
      <c r="AI195" s="140" t="str">
        <f>IF(AI194="","",VLOOKUP(AI194,シフト記号表!$C$6:$L$47,10,FALSE))</f>
        <v/>
      </c>
      <c r="AJ195" s="141" t="str">
        <f>IF(AJ194="","",VLOOKUP(AJ194,シフト記号表!$C$6:$L$47,10,FALSE))</f>
        <v/>
      </c>
      <c r="AK195" s="139" t="str">
        <f>IF(AK194="","",VLOOKUP(AK194,シフト記号表!$C$6:$L$47,10,FALSE))</f>
        <v/>
      </c>
      <c r="AL195" s="140" t="str">
        <f>IF(AL194="","",VLOOKUP(AL194,シフト記号表!$C$6:$L$47,10,FALSE))</f>
        <v/>
      </c>
      <c r="AM195" s="140" t="str">
        <f>IF(AM194="","",VLOOKUP(AM194,シフト記号表!$C$6:$L$47,10,FALSE))</f>
        <v/>
      </c>
      <c r="AN195" s="140" t="str">
        <f>IF(AN194="","",VLOOKUP(AN194,シフト記号表!$C$6:$L$47,10,FALSE))</f>
        <v/>
      </c>
      <c r="AO195" s="140" t="str">
        <f>IF(AO194="","",VLOOKUP(AO194,シフト記号表!$C$6:$L$47,10,FALSE))</f>
        <v/>
      </c>
      <c r="AP195" s="140" t="str">
        <f>IF(AP194="","",VLOOKUP(AP194,シフト記号表!$C$6:$L$47,10,FALSE))</f>
        <v/>
      </c>
      <c r="AQ195" s="141" t="str">
        <f>IF(AQ194="","",VLOOKUP(AQ194,シフト記号表!$C$6:$L$47,10,FALSE))</f>
        <v/>
      </c>
      <c r="AR195" s="139" t="str">
        <f>IF(AR194="","",VLOOKUP(AR194,シフト記号表!$C$6:$L$47,10,FALSE))</f>
        <v/>
      </c>
      <c r="AS195" s="140" t="str">
        <f>IF(AS194="","",VLOOKUP(AS194,シフト記号表!$C$6:$L$47,10,FALSE))</f>
        <v/>
      </c>
      <c r="AT195" s="140" t="str">
        <f>IF(AT194="","",VLOOKUP(AT194,シフト記号表!$C$6:$L$47,10,FALSE))</f>
        <v/>
      </c>
      <c r="AU195" s="140" t="str">
        <f>IF(AU194="","",VLOOKUP(AU194,シフト記号表!$C$6:$L$47,10,FALSE))</f>
        <v/>
      </c>
      <c r="AV195" s="140" t="str">
        <f>IF(AV194="","",VLOOKUP(AV194,シフト記号表!$C$6:$L$47,10,FALSE))</f>
        <v/>
      </c>
      <c r="AW195" s="140" t="str">
        <f>IF(AW194="","",VLOOKUP(AW194,シフト記号表!$C$6:$L$47,10,FALSE))</f>
        <v/>
      </c>
      <c r="AX195" s="141" t="str">
        <f>IF(AX194="","",VLOOKUP(AX194,シフト記号表!$C$6:$L$47,10,FALSE))</f>
        <v/>
      </c>
      <c r="AY195" s="139" t="str">
        <f>IF(AY194="","",VLOOKUP(AY194,シフト記号表!$C$6:$L$47,10,FALSE))</f>
        <v/>
      </c>
      <c r="AZ195" s="140" t="str">
        <f>IF(AZ194="","",VLOOKUP(AZ194,シフト記号表!$C$6:$L$47,10,FALSE))</f>
        <v/>
      </c>
      <c r="BA195" s="140" t="str">
        <f>IF(BA194="","",VLOOKUP(BA194,シフト記号表!$C$6:$L$47,10,FALSE))</f>
        <v/>
      </c>
      <c r="BB195" s="185">
        <f>IF($BE$4="４週",SUM(W195:AX195),IF($BE$4="暦月",SUM(W195:BA195),""))</f>
        <v>0</v>
      </c>
      <c r="BC195" s="186"/>
      <c r="BD195" s="187">
        <f>IF($BE$4="４週",BB195/4,IF($BE$4="暦月",(BB195/($BE$9/7)),""))</f>
        <v>0</v>
      </c>
      <c r="BE195" s="186"/>
      <c r="BF195" s="182"/>
      <c r="BG195" s="183"/>
      <c r="BH195" s="183"/>
      <c r="BI195" s="183"/>
      <c r="BJ195" s="184"/>
    </row>
    <row r="196" spans="2:62" ht="20.25" customHeight="1" x14ac:dyDescent="0.4">
      <c r="B196" s="188">
        <f>B194+1</f>
        <v>91</v>
      </c>
      <c r="C196" s="190"/>
      <c r="D196" s="191"/>
      <c r="E196" s="129"/>
      <c r="F196" s="130"/>
      <c r="G196" s="129"/>
      <c r="H196" s="130"/>
      <c r="I196" s="194"/>
      <c r="J196" s="195"/>
      <c r="K196" s="198"/>
      <c r="L196" s="199"/>
      <c r="M196" s="199"/>
      <c r="N196" s="191"/>
      <c r="O196" s="172"/>
      <c r="P196" s="173"/>
      <c r="Q196" s="173"/>
      <c r="R196" s="173"/>
      <c r="S196" s="174"/>
      <c r="T196" s="159" t="s">
        <v>18</v>
      </c>
      <c r="U196" s="112"/>
      <c r="V196" s="113"/>
      <c r="W196" s="99"/>
      <c r="X196" s="100"/>
      <c r="Y196" s="100"/>
      <c r="Z196" s="100"/>
      <c r="AA196" s="100"/>
      <c r="AB196" s="100"/>
      <c r="AC196" s="101"/>
      <c r="AD196" s="99"/>
      <c r="AE196" s="100"/>
      <c r="AF196" s="100"/>
      <c r="AG196" s="100"/>
      <c r="AH196" s="100"/>
      <c r="AI196" s="100"/>
      <c r="AJ196" s="101"/>
      <c r="AK196" s="99"/>
      <c r="AL196" s="100"/>
      <c r="AM196" s="100"/>
      <c r="AN196" s="100"/>
      <c r="AO196" s="100"/>
      <c r="AP196" s="100"/>
      <c r="AQ196" s="101"/>
      <c r="AR196" s="99"/>
      <c r="AS196" s="100"/>
      <c r="AT196" s="100"/>
      <c r="AU196" s="100"/>
      <c r="AV196" s="100"/>
      <c r="AW196" s="100"/>
      <c r="AX196" s="101"/>
      <c r="AY196" s="99"/>
      <c r="AZ196" s="100"/>
      <c r="BA196" s="102"/>
      <c r="BB196" s="175"/>
      <c r="BC196" s="176"/>
      <c r="BD196" s="177"/>
      <c r="BE196" s="178"/>
      <c r="BF196" s="179"/>
      <c r="BG196" s="180"/>
      <c r="BH196" s="180"/>
      <c r="BI196" s="180"/>
      <c r="BJ196" s="181"/>
    </row>
    <row r="197" spans="2:62" ht="20.25" customHeight="1" x14ac:dyDescent="0.4">
      <c r="B197" s="189"/>
      <c r="C197" s="192"/>
      <c r="D197" s="193"/>
      <c r="E197" s="170"/>
      <c r="F197" s="171">
        <f>C196</f>
        <v>0</v>
      </c>
      <c r="G197" s="170"/>
      <c r="H197" s="171">
        <f>I196</f>
        <v>0</v>
      </c>
      <c r="I197" s="196"/>
      <c r="J197" s="197"/>
      <c r="K197" s="200"/>
      <c r="L197" s="201"/>
      <c r="M197" s="201"/>
      <c r="N197" s="193"/>
      <c r="O197" s="172"/>
      <c r="P197" s="173"/>
      <c r="Q197" s="173"/>
      <c r="R197" s="173"/>
      <c r="S197" s="174"/>
      <c r="T197" s="160" t="s">
        <v>125</v>
      </c>
      <c r="U197" s="114"/>
      <c r="V197" s="161"/>
      <c r="W197" s="139" t="str">
        <f>IF(W196="","",VLOOKUP(W196,シフト記号表!$C$6:$L$47,10,FALSE))</f>
        <v/>
      </c>
      <c r="X197" s="140" t="str">
        <f>IF(X196="","",VLOOKUP(X196,シフト記号表!$C$6:$L$47,10,FALSE))</f>
        <v/>
      </c>
      <c r="Y197" s="140" t="str">
        <f>IF(Y196="","",VLOOKUP(Y196,シフト記号表!$C$6:$L$47,10,FALSE))</f>
        <v/>
      </c>
      <c r="Z197" s="140" t="str">
        <f>IF(Z196="","",VLOOKUP(Z196,シフト記号表!$C$6:$L$47,10,FALSE))</f>
        <v/>
      </c>
      <c r="AA197" s="140" t="str">
        <f>IF(AA196="","",VLOOKUP(AA196,シフト記号表!$C$6:$L$47,10,FALSE))</f>
        <v/>
      </c>
      <c r="AB197" s="140" t="str">
        <f>IF(AB196="","",VLOOKUP(AB196,シフト記号表!$C$6:$L$47,10,FALSE))</f>
        <v/>
      </c>
      <c r="AC197" s="141" t="str">
        <f>IF(AC196="","",VLOOKUP(AC196,シフト記号表!$C$6:$L$47,10,FALSE))</f>
        <v/>
      </c>
      <c r="AD197" s="139" t="str">
        <f>IF(AD196="","",VLOOKUP(AD196,シフト記号表!$C$6:$L$47,10,FALSE))</f>
        <v/>
      </c>
      <c r="AE197" s="140" t="str">
        <f>IF(AE196="","",VLOOKUP(AE196,シフト記号表!$C$6:$L$47,10,FALSE))</f>
        <v/>
      </c>
      <c r="AF197" s="140" t="str">
        <f>IF(AF196="","",VLOOKUP(AF196,シフト記号表!$C$6:$L$47,10,FALSE))</f>
        <v/>
      </c>
      <c r="AG197" s="140" t="str">
        <f>IF(AG196="","",VLOOKUP(AG196,シフト記号表!$C$6:$L$47,10,FALSE))</f>
        <v/>
      </c>
      <c r="AH197" s="140" t="str">
        <f>IF(AH196="","",VLOOKUP(AH196,シフト記号表!$C$6:$L$47,10,FALSE))</f>
        <v/>
      </c>
      <c r="AI197" s="140" t="str">
        <f>IF(AI196="","",VLOOKUP(AI196,シフト記号表!$C$6:$L$47,10,FALSE))</f>
        <v/>
      </c>
      <c r="AJ197" s="141" t="str">
        <f>IF(AJ196="","",VLOOKUP(AJ196,シフト記号表!$C$6:$L$47,10,FALSE))</f>
        <v/>
      </c>
      <c r="AK197" s="139" t="str">
        <f>IF(AK196="","",VLOOKUP(AK196,シフト記号表!$C$6:$L$47,10,FALSE))</f>
        <v/>
      </c>
      <c r="AL197" s="140" t="str">
        <f>IF(AL196="","",VLOOKUP(AL196,シフト記号表!$C$6:$L$47,10,FALSE))</f>
        <v/>
      </c>
      <c r="AM197" s="140" t="str">
        <f>IF(AM196="","",VLOOKUP(AM196,シフト記号表!$C$6:$L$47,10,FALSE))</f>
        <v/>
      </c>
      <c r="AN197" s="140" t="str">
        <f>IF(AN196="","",VLOOKUP(AN196,シフト記号表!$C$6:$L$47,10,FALSE))</f>
        <v/>
      </c>
      <c r="AO197" s="140" t="str">
        <f>IF(AO196="","",VLOOKUP(AO196,シフト記号表!$C$6:$L$47,10,FALSE))</f>
        <v/>
      </c>
      <c r="AP197" s="140" t="str">
        <f>IF(AP196="","",VLOOKUP(AP196,シフト記号表!$C$6:$L$47,10,FALSE))</f>
        <v/>
      </c>
      <c r="AQ197" s="141" t="str">
        <f>IF(AQ196="","",VLOOKUP(AQ196,シフト記号表!$C$6:$L$47,10,FALSE))</f>
        <v/>
      </c>
      <c r="AR197" s="139" t="str">
        <f>IF(AR196="","",VLOOKUP(AR196,シフト記号表!$C$6:$L$47,10,FALSE))</f>
        <v/>
      </c>
      <c r="AS197" s="140" t="str">
        <f>IF(AS196="","",VLOOKUP(AS196,シフト記号表!$C$6:$L$47,10,FALSE))</f>
        <v/>
      </c>
      <c r="AT197" s="140" t="str">
        <f>IF(AT196="","",VLOOKUP(AT196,シフト記号表!$C$6:$L$47,10,FALSE))</f>
        <v/>
      </c>
      <c r="AU197" s="140" t="str">
        <f>IF(AU196="","",VLOOKUP(AU196,シフト記号表!$C$6:$L$47,10,FALSE))</f>
        <v/>
      </c>
      <c r="AV197" s="140" t="str">
        <f>IF(AV196="","",VLOOKUP(AV196,シフト記号表!$C$6:$L$47,10,FALSE))</f>
        <v/>
      </c>
      <c r="AW197" s="140" t="str">
        <f>IF(AW196="","",VLOOKUP(AW196,シフト記号表!$C$6:$L$47,10,FALSE))</f>
        <v/>
      </c>
      <c r="AX197" s="141" t="str">
        <f>IF(AX196="","",VLOOKUP(AX196,シフト記号表!$C$6:$L$47,10,FALSE))</f>
        <v/>
      </c>
      <c r="AY197" s="139" t="str">
        <f>IF(AY196="","",VLOOKUP(AY196,シフト記号表!$C$6:$L$47,10,FALSE))</f>
        <v/>
      </c>
      <c r="AZ197" s="140" t="str">
        <f>IF(AZ196="","",VLOOKUP(AZ196,シフト記号表!$C$6:$L$47,10,FALSE))</f>
        <v/>
      </c>
      <c r="BA197" s="140" t="str">
        <f>IF(BA196="","",VLOOKUP(BA196,シフト記号表!$C$6:$L$47,10,FALSE))</f>
        <v/>
      </c>
      <c r="BB197" s="185">
        <f>IF($BE$4="４週",SUM(W197:AX197),IF($BE$4="暦月",SUM(W197:BA197),""))</f>
        <v>0</v>
      </c>
      <c r="BC197" s="186"/>
      <c r="BD197" s="187">
        <f>IF($BE$4="４週",BB197/4,IF($BE$4="暦月",(BB197/($BE$9/7)),""))</f>
        <v>0</v>
      </c>
      <c r="BE197" s="186"/>
      <c r="BF197" s="182"/>
      <c r="BG197" s="183"/>
      <c r="BH197" s="183"/>
      <c r="BI197" s="183"/>
      <c r="BJ197" s="184"/>
    </row>
    <row r="198" spans="2:62" ht="20.25" customHeight="1" x14ac:dyDescent="0.4">
      <c r="B198" s="188">
        <f>B196+1</f>
        <v>92</v>
      </c>
      <c r="C198" s="190"/>
      <c r="D198" s="191"/>
      <c r="E198" s="129"/>
      <c r="F198" s="130"/>
      <c r="G198" s="129"/>
      <c r="H198" s="130"/>
      <c r="I198" s="194"/>
      <c r="J198" s="195"/>
      <c r="K198" s="198"/>
      <c r="L198" s="199"/>
      <c r="M198" s="199"/>
      <c r="N198" s="191"/>
      <c r="O198" s="172"/>
      <c r="P198" s="173"/>
      <c r="Q198" s="173"/>
      <c r="R198" s="173"/>
      <c r="S198" s="174"/>
      <c r="T198" s="159" t="s">
        <v>18</v>
      </c>
      <c r="U198" s="112"/>
      <c r="V198" s="113"/>
      <c r="W198" s="99"/>
      <c r="X198" s="100"/>
      <c r="Y198" s="100"/>
      <c r="Z198" s="100"/>
      <c r="AA198" s="100"/>
      <c r="AB198" s="100"/>
      <c r="AC198" s="101"/>
      <c r="AD198" s="99"/>
      <c r="AE198" s="100"/>
      <c r="AF198" s="100"/>
      <c r="AG198" s="100"/>
      <c r="AH198" s="100"/>
      <c r="AI198" s="100"/>
      <c r="AJ198" s="101"/>
      <c r="AK198" s="99"/>
      <c r="AL198" s="100"/>
      <c r="AM198" s="100"/>
      <c r="AN198" s="100"/>
      <c r="AO198" s="100"/>
      <c r="AP198" s="100"/>
      <c r="AQ198" s="101"/>
      <c r="AR198" s="99"/>
      <c r="AS198" s="100"/>
      <c r="AT198" s="100"/>
      <c r="AU198" s="100"/>
      <c r="AV198" s="100"/>
      <c r="AW198" s="100"/>
      <c r="AX198" s="101"/>
      <c r="AY198" s="99"/>
      <c r="AZ198" s="100"/>
      <c r="BA198" s="102"/>
      <c r="BB198" s="175"/>
      <c r="BC198" s="176"/>
      <c r="BD198" s="177"/>
      <c r="BE198" s="178"/>
      <c r="BF198" s="179"/>
      <c r="BG198" s="180"/>
      <c r="BH198" s="180"/>
      <c r="BI198" s="180"/>
      <c r="BJ198" s="181"/>
    </row>
    <row r="199" spans="2:62" ht="20.25" customHeight="1" x14ac:dyDescent="0.4">
      <c r="B199" s="189"/>
      <c r="C199" s="192"/>
      <c r="D199" s="193"/>
      <c r="E199" s="170"/>
      <c r="F199" s="171">
        <f>C198</f>
        <v>0</v>
      </c>
      <c r="G199" s="170"/>
      <c r="H199" s="171">
        <f>I198</f>
        <v>0</v>
      </c>
      <c r="I199" s="196"/>
      <c r="J199" s="197"/>
      <c r="K199" s="200"/>
      <c r="L199" s="201"/>
      <c r="M199" s="201"/>
      <c r="N199" s="193"/>
      <c r="O199" s="172"/>
      <c r="P199" s="173"/>
      <c r="Q199" s="173"/>
      <c r="R199" s="173"/>
      <c r="S199" s="174"/>
      <c r="T199" s="160" t="s">
        <v>125</v>
      </c>
      <c r="U199" s="114"/>
      <c r="V199" s="161"/>
      <c r="W199" s="139" t="str">
        <f>IF(W198="","",VLOOKUP(W198,シフト記号表!$C$6:$L$47,10,FALSE))</f>
        <v/>
      </c>
      <c r="X199" s="140" t="str">
        <f>IF(X198="","",VLOOKUP(X198,シフト記号表!$C$6:$L$47,10,FALSE))</f>
        <v/>
      </c>
      <c r="Y199" s="140" t="str">
        <f>IF(Y198="","",VLOOKUP(Y198,シフト記号表!$C$6:$L$47,10,FALSE))</f>
        <v/>
      </c>
      <c r="Z199" s="140" t="str">
        <f>IF(Z198="","",VLOOKUP(Z198,シフト記号表!$C$6:$L$47,10,FALSE))</f>
        <v/>
      </c>
      <c r="AA199" s="140" t="str">
        <f>IF(AA198="","",VLOOKUP(AA198,シフト記号表!$C$6:$L$47,10,FALSE))</f>
        <v/>
      </c>
      <c r="AB199" s="140" t="str">
        <f>IF(AB198="","",VLOOKUP(AB198,シフト記号表!$C$6:$L$47,10,FALSE))</f>
        <v/>
      </c>
      <c r="AC199" s="141" t="str">
        <f>IF(AC198="","",VLOOKUP(AC198,シフト記号表!$C$6:$L$47,10,FALSE))</f>
        <v/>
      </c>
      <c r="AD199" s="139" t="str">
        <f>IF(AD198="","",VLOOKUP(AD198,シフト記号表!$C$6:$L$47,10,FALSE))</f>
        <v/>
      </c>
      <c r="AE199" s="140" t="str">
        <f>IF(AE198="","",VLOOKUP(AE198,シフト記号表!$C$6:$L$47,10,FALSE))</f>
        <v/>
      </c>
      <c r="AF199" s="140" t="str">
        <f>IF(AF198="","",VLOOKUP(AF198,シフト記号表!$C$6:$L$47,10,FALSE))</f>
        <v/>
      </c>
      <c r="AG199" s="140" t="str">
        <f>IF(AG198="","",VLOOKUP(AG198,シフト記号表!$C$6:$L$47,10,FALSE))</f>
        <v/>
      </c>
      <c r="AH199" s="140" t="str">
        <f>IF(AH198="","",VLOOKUP(AH198,シフト記号表!$C$6:$L$47,10,FALSE))</f>
        <v/>
      </c>
      <c r="AI199" s="140" t="str">
        <f>IF(AI198="","",VLOOKUP(AI198,シフト記号表!$C$6:$L$47,10,FALSE))</f>
        <v/>
      </c>
      <c r="AJ199" s="141" t="str">
        <f>IF(AJ198="","",VLOOKUP(AJ198,シフト記号表!$C$6:$L$47,10,FALSE))</f>
        <v/>
      </c>
      <c r="AK199" s="139" t="str">
        <f>IF(AK198="","",VLOOKUP(AK198,シフト記号表!$C$6:$L$47,10,FALSE))</f>
        <v/>
      </c>
      <c r="AL199" s="140" t="str">
        <f>IF(AL198="","",VLOOKUP(AL198,シフト記号表!$C$6:$L$47,10,FALSE))</f>
        <v/>
      </c>
      <c r="AM199" s="140" t="str">
        <f>IF(AM198="","",VLOOKUP(AM198,シフト記号表!$C$6:$L$47,10,FALSE))</f>
        <v/>
      </c>
      <c r="AN199" s="140" t="str">
        <f>IF(AN198="","",VLOOKUP(AN198,シフト記号表!$C$6:$L$47,10,FALSE))</f>
        <v/>
      </c>
      <c r="AO199" s="140" t="str">
        <f>IF(AO198="","",VLOOKUP(AO198,シフト記号表!$C$6:$L$47,10,FALSE))</f>
        <v/>
      </c>
      <c r="AP199" s="140" t="str">
        <f>IF(AP198="","",VLOOKUP(AP198,シフト記号表!$C$6:$L$47,10,FALSE))</f>
        <v/>
      </c>
      <c r="AQ199" s="141" t="str">
        <f>IF(AQ198="","",VLOOKUP(AQ198,シフト記号表!$C$6:$L$47,10,FALSE))</f>
        <v/>
      </c>
      <c r="AR199" s="139" t="str">
        <f>IF(AR198="","",VLOOKUP(AR198,シフト記号表!$C$6:$L$47,10,FALSE))</f>
        <v/>
      </c>
      <c r="AS199" s="140" t="str">
        <f>IF(AS198="","",VLOOKUP(AS198,シフト記号表!$C$6:$L$47,10,FALSE))</f>
        <v/>
      </c>
      <c r="AT199" s="140" t="str">
        <f>IF(AT198="","",VLOOKUP(AT198,シフト記号表!$C$6:$L$47,10,FALSE))</f>
        <v/>
      </c>
      <c r="AU199" s="140" t="str">
        <f>IF(AU198="","",VLOOKUP(AU198,シフト記号表!$C$6:$L$47,10,FALSE))</f>
        <v/>
      </c>
      <c r="AV199" s="140" t="str">
        <f>IF(AV198="","",VLOOKUP(AV198,シフト記号表!$C$6:$L$47,10,FALSE))</f>
        <v/>
      </c>
      <c r="AW199" s="140" t="str">
        <f>IF(AW198="","",VLOOKUP(AW198,シフト記号表!$C$6:$L$47,10,FALSE))</f>
        <v/>
      </c>
      <c r="AX199" s="141" t="str">
        <f>IF(AX198="","",VLOOKUP(AX198,シフト記号表!$C$6:$L$47,10,FALSE))</f>
        <v/>
      </c>
      <c r="AY199" s="139" t="str">
        <f>IF(AY198="","",VLOOKUP(AY198,シフト記号表!$C$6:$L$47,10,FALSE))</f>
        <v/>
      </c>
      <c r="AZ199" s="140" t="str">
        <f>IF(AZ198="","",VLOOKUP(AZ198,シフト記号表!$C$6:$L$47,10,FALSE))</f>
        <v/>
      </c>
      <c r="BA199" s="140" t="str">
        <f>IF(BA198="","",VLOOKUP(BA198,シフト記号表!$C$6:$L$47,10,FALSE))</f>
        <v/>
      </c>
      <c r="BB199" s="185">
        <f>IF($BE$4="４週",SUM(W199:AX199),IF($BE$4="暦月",SUM(W199:BA199),""))</f>
        <v>0</v>
      </c>
      <c r="BC199" s="186"/>
      <c r="BD199" s="187">
        <f>IF($BE$4="４週",BB199/4,IF($BE$4="暦月",(BB199/($BE$9/7)),""))</f>
        <v>0</v>
      </c>
      <c r="BE199" s="186"/>
      <c r="BF199" s="182"/>
      <c r="BG199" s="183"/>
      <c r="BH199" s="183"/>
      <c r="BI199" s="183"/>
      <c r="BJ199" s="184"/>
    </row>
    <row r="200" spans="2:62" ht="20.25" customHeight="1" x14ac:dyDescent="0.4">
      <c r="B200" s="188">
        <f>B198+1</f>
        <v>93</v>
      </c>
      <c r="C200" s="190"/>
      <c r="D200" s="191"/>
      <c r="E200" s="129"/>
      <c r="F200" s="130"/>
      <c r="G200" s="129"/>
      <c r="H200" s="130"/>
      <c r="I200" s="194"/>
      <c r="J200" s="195"/>
      <c r="K200" s="198"/>
      <c r="L200" s="199"/>
      <c r="M200" s="199"/>
      <c r="N200" s="191"/>
      <c r="O200" s="172"/>
      <c r="P200" s="173"/>
      <c r="Q200" s="173"/>
      <c r="R200" s="173"/>
      <c r="S200" s="174"/>
      <c r="T200" s="159" t="s">
        <v>18</v>
      </c>
      <c r="U200" s="112"/>
      <c r="V200" s="113"/>
      <c r="W200" s="99"/>
      <c r="X200" s="100"/>
      <c r="Y200" s="100"/>
      <c r="Z200" s="100"/>
      <c r="AA200" s="100"/>
      <c r="AB200" s="100"/>
      <c r="AC200" s="101"/>
      <c r="AD200" s="99"/>
      <c r="AE200" s="100"/>
      <c r="AF200" s="100"/>
      <c r="AG200" s="100"/>
      <c r="AH200" s="100"/>
      <c r="AI200" s="100"/>
      <c r="AJ200" s="101"/>
      <c r="AK200" s="99"/>
      <c r="AL200" s="100"/>
      <c r="AM200" s="100"/>
      <c r="AN200" s="100"/>
      <c r="AO200" s="100"/>
      <c r="AP200" s="100"/>
      <c r="AQ200" s="101"/>
      <c r="AR200" s="99"/>
      <c r="AS200" s="100"/>
      <c r="AT200" s="100"/>
      <c r="AU200" s="100"/>
      <c r="AV200" s="100"/>
      <c r="AW200" s="100"/>
      <c r="AX200" s="101"/>
      <c r="AY200" s="99"/>
      <c r="AZ200" s="100"/>
      <c r="BA200" s="102"/>
      <c r="BB200" s="175"/>
      <c r="BC200" s="176"/>
      <c r="BD200" s="177"/>
      <c r="BE200" s="178"/>
      <c r="BF200" s="179"/>
      <c r="BG200" s="180"/>
      <c r="BH200" s="180"/>
      <c r="BI200" s="180"/>
      <c r="BJ200" s="181"/>
    </row>
    <row r="201" spans="2:62" ht="20.25" customHeight="1" x14ac:dyDescent="0.4">
      <c r="B201" s="189"/>
      <c r="C201" s="192"/>
      <c r="D201" s="193"/>
      <c r="E201" s="170"/>
      <c r="F201" s="171">
        <f>C200</f>
        <v>0</v>
      </c>
      <c r="G201" s="170"/>
      <c r="H201" s="171">
        <f>I200</f>
        <v>0</v>
      </c>
      <c r="I201" s="196"/>
      <c r="J201" s="197"/>
      <c r="K201" s="200"/>
      <c r="L201" s="201"/>
      <c r="M201" s="201"/>
      <c r="N201" s="193"/>
      <c r="O201" s="172"/>
      <c r="P201" s="173"/>
      <c r="Q201" s="173"/>
      <c r="R201" s="173"/>
      <c r="S201" s="174"/>
      <c r="T201" s="160" t="s">
        <v>125</v>
      </c>
      <c r="U201" s="114"/>
      <c r="V201" s="161"/>
      <c r="W201" s="139" t="str">
        <f>IF(W200="","",VLOOKUP(W200,シフト記号表!$C$6:$L$47,10,FALSE))</f>
        <v/>
      </c>
      <c r="X201" s="140" t="str">
        <f>IF(X200="","",VLOOKUP(X200,シフト記号表!$C$6:$L$47,10,FALSE))</f>
        <v/>
      </c>
      <c r="Y201" s="140" t="str">
        <f>IF(Y200="","",VLOOKUP(Y200,シフト記号表!$C$6:$L$47,10,FALSE))</f>
        <v/>
      </c>
      <c r="Z201" s="140" t="str">
        <f>IF(Z200="","",VLOOKUP(Z200,シフト記号表!$C$6:$L$47,10,FALSE))</f>
        <v/>
      </c>
      <c r="AA201" s="140" t="str">
        <f>IF(AA200="","",VLOOKUP(AA200,シフト記号表!$C$6:$L$47,10,FALSE))</f>
        <v/>
      </c>
      <c r="AB201" s="140" t="str">
        <f>IF(AB200="","",VLOOKUP(AB200,シフト記号表!$C$6:$L$47,10,FALSE))</f>
        <v/>
      </c>
      <c r="AC201" s="141" t="str">
        <f>IF(AC200="","",VLOOKUP(AC200,シフト記号表!$C$6:$L$47,10,FALSE))</f>
        <v/>
      </c>
      <c r="AD201" s="139" t="str">
        <f>IF(AD200="","",VLOOKUP(AD200,シフト記号表!$C$6:$L$47,10,FALSE))</f>
        <v/>
      </c>
      <c r="AE201" s="140" t="str">
        <f>IF(AE200="","",VLOOKUP(AE200,シフト記号表!$C$6:$L$47,10,FALSE))</f>
        <v/>
      </c>
      <c r="AF201" s="140" t="str">
        <f>IF(AF200="","",VLOOKUP(AF200,シフト記号表!$C$6:$L$47,10,FALSE))</f>
        <v/>
      </c>
      <c r="AG201" s="140" t="str">
        <f>IF(AG200="","",VLOOKUP(AG200,シフト記号表!$C$6:$L$47,10,FALSE))</f>
        <v/>
      </c>
      <c r="AH201" s="140" t="str">
        <f>IF(AH200="","",VLOOKUP(AH200,シフト記号表!$C$6:$L$47,10,FALSE))</f>
        <v/>
      </c>
      <c r="AI201" s="140" t="str">
        <f>IF(AI200="","",VLOOKUP(AI200,シフト記号表!$C$6:$L$47,10,FALSE))</f>
        <v/>
      </c>
      <c r="AJ201" s="141" t="str">
        <f>IF(AJ200="","",VLOOKUP(AJ200,シフト記号表!$C$6:$L$47,10,FALSE))</f>
        <v/>
      </c>
      <c r="AK201" s="139" t="str">
        <f>IF(AK200="","",VLOOKUP(AK200,シフト記号表!$C$6:$L$47,10,FALSE))</f>
        <v/>
      </c>
      <c r="AL201" s="140" t="str">
        <f>IF(AL200="","",VLOOKUP(AL200,シフト記号表!$C$6:$L$47,10,FALSE))</f>
        <v/>
      </c>
      <c r="AM201" s="140" t="str">
        <f>IF(AM200="","",VLOOKUP(AM200,シフト記号表!$C$6:$L$47,10,FALSE))</f>
        <v/>
      </c>
      <c r="AN201" s="140" t="str">
        <f>IF(AN200="","",VLOOKUP(AN200,シフト記号表!$C$6:$L$47,10,FALSE))</f>
        <v/>
      </c>
      <c r="AO201" s="140" t="str">
        <f>IF(AO200="","",VLOOKUP(AO200,シフト記号表!$C$6:$L$47,10,FALSE))</f>
        <v/>
      </c>
      <c r="AP201" s="140" t="str">
        <f>IF(AP200="","",VLOOKUP(AP200,シフト記号表!$C$6:$L$47,10,FALSE))</f>
        <v/>
      </c>
      <c r="AQ201" s="141" t="str">
        <f>IF(AQ200="","",VLOOKUP(AQ200,シフト記号表!$C$6:$L$47,10,FALSE))</f>
        <v/>
      </c>
      <c r="AR201" s="139" t="str">
        <f>IF(AR200="","",VLOOKUP(AR200,シフト記号表!$C$6:$L$47,10,FALSE))</f>
        <v/>
      </c>
      <c r="AS201" s="140" t="str">
        <f>IF(AS200="","",VLOOKUP(AS200,シフト記号表!$C$6:$L$47,10,FALSE))</f>
        <v/>
      </c>
      <c r="AT201" s="140" t="str">
        <f>IF(AT200="","",VLOOKUP(AT200,シフト記号表!$C$6:$L$47,10,FALSE))</f>
        <v/>
      </c>
      <c r="AU201" s="140" t="str">
        <f>IF(AU200="","",VLOOKUP(AU200,シフト記号表!$C$6:$L$47,10,FALSE))</f>
        <v/>
      </c>
      <c r="AV201" s="140" t="str">
        <f>IF(AV200="","",VLOOKUP(AV200,シフト記号表!$C$6:$L$47,10,FALSE))</f>
        <v/>
      </c>
      <c r="AW201" s="140" t="str">
        <f>IF(AW200="","",VLOOKUP(AW200,シフト記号表!$C$6:$L$47,10,FALSE))</f>
        <v/>
      </c>
      <c r="AX201" s="141" t="str">
        <f>IF(AX200="","",VLOOKUP(AX200,シフト記号表!$C$6:$L$47,10,FALSE))</f>
        <v/>
      </c>
      <c r="AY201" s="139" t="str">
        <f>IF(AY200="","",VLOOKUP(AY200,シフト記号表!$C$6:$L$47,10,FALSE))</f>
        <v/>
      </c>
      <c r="AZ201" s="140" t="str">
        <f>IF(AZ200="","",VLOOKUP(AZ200,シフト記号表!$C$6:$L$47,10,FALSE))</f>
        <v/>
      </c>
      <c r="BA201" s="140" t="str">
        <f>IF(BA200="","",VLOOKUP(BA200,シフト記号表!$C$6:$L$47,10,FALSE))</f>
        <v/>
      </c>
      <c r="BB201" s="185">
        <f>IF($BE$4="４週",SUM(W201:AX201),IF($BE$4="暦月",SUM(W201:BA201),""))</f>
        <v>0</v>
      </c>
      <c r="BC201" s="186"/>
      <c r="BD201" s="187">
        <f>IF($BE$4="４週",BB201/4,IF($BE$4="暦月",(BB201/($BE$9/7)),""))</f>
        <v>0</v>
      </c>
      <c r="BE201" s="186"/>
      <c r="BF201" s="182"/>
      <c r="BG201" s="183"/>
      <c r="BH201" s="183"/>
      <c r="BI201" s="183"/>
      <c r="BJ201" s="184"/>
    </row>
    <row r="202" spans="2:62" ht="20.25" customHeight="1" x14ac:dyDescent="0.4">
      <c r="B202" s="188">
        <f>B200+1</f>
        <v>94</v>
      </c>
      <c r="C202" s="190"/>
      <c r="D202" s="191"/>
      <c r="E202" s="129"/>
      <c r="F202" s="130"/>
      <c r="G202" s="129"/>
      <c r="H202" s="130"/>
      <c r="I202" s="194"/>
      <c r="J202" s="195"/>
      <c r="K202" s="198"/>
      <c r="L202" s="199"/>
      <c r="M202" s="199"/>
      <c r="N202" s="191"/>
      <c r="O202" s="172"/>
      <c r="P202" s="173"/>
      <c r="Q202" s="173"/>
      <c r="R202" s="173"/>
      <c r="S202" s="174"/>
      <c r="T202" s="159" t="s">
        <v>18</v>
      </c>
      <c r="U202" s="112"/>
      <c r="V202" s="113"/>
      <c r="W202" s="99"/>
      <c r="X202" s="100"/>
      <c r="Y202" s="100"/>
      <c r="Z202" s="100"/>
      <c r="AA202" s="100"/>
      <c r="AB202" s="100"/>
      <c r="AC202" s="101"/>
      <c r="AD202" s="99"/>
      <c r="AE202" s="100"/>
      <c r="AF202" s="100"/>
      <c r="AG202" s="100"/>
      <c r="AH202" s="100"/>
      <c r="AI202" s="100"/>
      <c r="AJ202" s="101"/>
      <c r="AK202" s="99"/>
      <c r="AL202" s="100"/>
      <c r="AM202" s="100"/>
      <c r="AN202" s="100"/>
      <c r="AO202" s="100"/>
      <c r="AP202" s="100"/>
      <c r="AQ202" s="101"/>
      <c r="AR202" s="99"/>
      <c r="AS202" s="100"/>
      <c r="AT202" s="100"/>
      <c r="AU202" s="100"/>
      <c r="AV202" s="100"/>
      <c r="AW202" s="100"/>
      <c r="AX202" s="101"/>
      <c r="AY202" s="99"/>
      <c r="AZ202" s="100"/>
      <c r="BA202" s="102"/>
      <c r="BB202" s="175"/>
      <c r="BC202" s="176"/>
      <c r="BD202" s="177"/>
      <c r="BE202" s="178"/>
      <c r="BF202" s="179"/>
      <c r="BG202" s="180"/>
      <c r="BH202" s="180"/>
      <c r="BI202" s="180"/>
      <c r="BJ202" s="181"/>
    </row>
    <row r="203" spans="2:62" ht="20.25" customHeight="1" x14ac:dyDescent="0.4">
      <c r="B203" s="189"/>
      <c r="C203" s="192"/>
      <c r="D203" s="193"/>
      <c r="E203" s="170"/>
      <c r="F203" s="171">
        <f>C202</f>
        <v>0</v>
      </c>
      <c r="G203" s="170"/>
      <c r="H203" s="171">
        <f>I202</f>
        <v>0</v>
      </c>
      <c r="I203" s="196"/>
      <c r="J203" s="197"/>
      <c r="K203" s="200"/>
      <c r="L203" s="201"/>
      <c r="M203" s="201"/>
      <c r="N203" s="193"/>
      <c r="O203" s="172"/>
      <c r="P203" s="173"/>
      <c r="Q203" s="173"/>
      <c r="R203" s="173"/>
      <c r="S203" s="174"/>
      <c r="T203" s="160" t="s">
        <v>125</v>
      </c>
      <c r="U203" s="114"/>
      <c r="V203" s="161"/>
      <c r="W203" s="139" t="str">
        <f>IF(W202="","",VLOOKUP(W202,シフト記号表!$C$6:$L$47,10,FALSE))</f>
        <v/>
      </c>
      <c r="X203" s="140" t="str">
        <f>IF(X202="","",VLOOKUP(X202,シフト記号表!$C$6:$L$47,10,FALSE))</f>
        <v/>
      </c>
      <c r="Y203" s="140" t="str">
        <f>IF(Y202="","",VLOOKUP(Y202,シフト記号表!$C$6:$L$47,10,FALSE))</f>
        <v/>
      </c>
      <c r="Z203" s="140" t="str">
        <f>IF(Z202="","",VLOOKUP(Z202,シフト記号表!$C$6:$L$47,10,FALSE))</f>
        <v/>
      </c>
      <c r="AA203" s="140" t="str">
        <f>IF(AA202="","",VLOOKUP(AA202,シフト記号表!$C$6:$L$47,10,FALSE))</f>
        <v/>
      </c>
      <c r="AB203" s="140" t="str">
        <f>IF(AB202="","",VLOOKUP(AB202,シフト記号表!$C$6:$L$47,10,FALSE))</f>
        <v/>
      </c>
      <c r="AC203" s="141" t="str">
        <f>IF(AC202="","",VLOOKUP(AC202,シフト記号表!$C$6:$L$47,10,FALSE))</f>
        <v/>
      </c>
      <c r="AD203" s="139" t="str">
        <f>IF(AD202="","",VLOOKUP(AD202,シフト記号表!$C$6:$L$47,10,FALSE))</f>
        <v/>
      </c>
      <c r="AE203" s="140" t="str">
        <f>IF(AE202="","",VLOOKUP(AE202,シフト記号表!$C$6:$L$47,10,FALSE))</f>
        <v/>
      </c>
      <c r="AF203" s="140" t="str">
        <f>IF(AF202="","",VLOOKUP(AF202,シフト記号表!$C$6:$L$47,10,FALSE))</f>
        <v/>
      </c>
      <c r="AG203" s="140" t="str">
        <f>IF(AG202="","",VLOOKUP(AG202,シフト記号表!$C$6:$L$47,10,FALSE))</f>
        <v/>
      </c>
      <c r="AH203" s="140" t="str">
        <f>IF(AH202="","",VLOOKUP(AH202,シフト記号表!$C$6:$L$47,10,FALSE))</f>
        <v/>
      </c>
      <c r="AI203" s="140" t="str">
        <f>IF(AI202="","",VLOOKUP(AI202,シフト記号表!$C$6:$L$47,10,FALSE))</f>
        <v/>
      </c>
      <c r="AJ203" s="141" t="str">
        <f>IF(AJ202="","",VLOOKUP(AJ202,シフト記号表!$C$6:$L$47,10,FALSE))</f>
        <v/>
      </c>
      <c r="AK203" s="139" t="str">
        <f>IF(AK202="","",VLOOKUP(AK202,シフト記号表!$C$6:$L$47,10,FALSE))</f>
        <v/>
      </c>
      <c r="AL203" s="140" t="str">
        <f>IF(AL202="","",VLOOKUP(AL202,シフト記号表!$C$6:$L$47,10,FALSE))</f>
        <v/>
      </c>
      <c r="AM203" s="140" t="str">
        <f>IF(AM202="","",VLOOKUP(AM202,シフト記号表!$C$6:$L$47,10,FALSE))</f>
        <v/>
      </c>
      <c r="AN203" s="140" t="str">
        <f>IF(AN202="","",VLOOKUP(AN202,シフト記号表!$C$6:$L$47,10,FALSE))</f>
        <v/>
      </c>
      <c r="AO203" s="140" t="str">
        <f>IF(AO202="","",VLOOKUP(AO202,シフト記号表!$C$6:$L$47,10,FALSE))</f>
        <v/>
      </c>
      <c r="AP203" s="140" t="str">
        <f>IF(AP202="","",VLOOKUP(AP202,シフト記号表!$C$6:$L$47,10,FALSE))</f>
        <v/>
      </c>
      <c r="AQ203" s="141" t="str">
        <f>IF(AQ202="","",VLOOKUP(AQ202,シフト記号表!$C$6:$L$47,10,FALSE))</f>
        <v/>
      </c>
      <c r="AR203" s="139" t="str">
        <f>IF(AR202="","",VLOOKUP(AR202,シフト記号表!$C$6:$L$47,10,FALSE))</f>
        <v/>
      </c>
      <c r="AS203" s="140" t="str">
        <f>IF(AS202="","",VLOOKUP(AS202,シフト記号表!$C$6:$L$47,10,FALSE))</f>
        <v/>
      </c>
      <c r="AT203" s="140" t="str">
        <f>IF(AT202="","",VLOOKUP(AT202,シフト記号表!$C$6:$L$47,10,FALSE))</f>
        <v/>
      </c>
      <c r="AU203" s="140" t="str">
        <f>IF(AU202="","",VLOOKUP(AU202,シフト記号表!$C$6:$L$47,10,FALSE))</f>
        <v/>
      </c>
      <c r="AV203" s="140" t="str">
        <f>IF(AV202="","",VLOOKUP(AV202,シフト記号表!$C$6:$L$47,10,FALSE))</f>
        <v/>
      </c>
      <c r="AW203" s="140" t="str">
        <f>IF(AW202="","",VLOOKUP(AW202,シフト記号表!$C$6:$L$47,10,FALSE))</f>
        <v/>
      </c>
      <c r="AX203" s="141" t="str">
        <f>IF(AX202="","",VLOOKUP(AX202,シフト記号表!$C$6:$L$47,10,FALSE))</f>
        <v/>
      </c>
      <c r="AY203" s="139" t="str">
        <f>IF(AY202="","",VLOOKUP(AY202,シフト記号表!$C$6:$L$47,10,FALSE))</f>
        <v/>
      </c>
      <c r="AZ203" s="140" t="str">
        <f>IF(AZ202="","",VLOOKUP(AZ202,シフト記号表!$C$6:$L$47,10,FALSE))</f>
        <v/>
      </c>
      <c r="BA203" s="140" t="str">
        <f>IF(BA202="","",VLOOKUP(BA202,シフト記号表!$C$6:$L$47,10,FALSE))</f>
        <v/>
      </c>
      <c r="BB203" s="185">
        <f>IF($BE$4="４週",SUM(W203:AX203),IF($BE$4="暦月",SUM(W203:BA203),""))</f>
        <v>0</v>
      </c>
      <c r="BC203" s="186"/>
      <c r="BD203" s="187">
        <f>IF($BE$4="４週",BB203/4,IF($BE$4="暦月",(BB203/($BE$9/7)),""))</f>
        <v>0</v>
      </c>
      <c r="BE203" s="186"/>
      <c r="BF203" s="182"/>
      <c r="BG203" s="183"/>
      <c r="BH203" s="183"/>
      <c r="BI203" s="183"/>
      <c r="BJ203" s="184"/>
    </row>
    <row r="204" spans="2:62" ht="20.25" customHeight="1" x14ac:dyDescent="0.4">
      <c r="B204" s="188">
        <f>B202+1</f>
        <v>95</v>
      </c>
      <c r="C204" s="190"/>
      <c r="D204" s="191"/>
      <c r="E204" s="129"/>
      <c r="F204" s="130"/>
      <c r="G204" s="129"/>
      <c r="H204" s="130"/>
      <c r="I204" s="194"/>
      <c r="J204" s="195"/>
      <c r="K204" s="198"/>
      <c r="L204" s="199"/>
      <c r="M204" s="199"/>
      <c r="N204" s="191"/>
      <c r="O204" s="172"/>
      <c r="P204" s="173"/>
      <c r="Q204" s="173"/>
      <c r="R204" s="173"/>
      <c r="S204" s="174"/>
      <c r="T204" s="159" t="s">
        <v>18</v>
      </c>
      <c r="U204" s="112"/>
      <c r="V204" s="113"/>
      <c r="W204" s="99"/>
      <c r="X204" s="100"/>
      <c r="Y204" s="100"/>
      <c r="Z204" s="100"/>
      <c r="AA204" s="100"/>
      <c r="AB204" s="100"/>
      <c r="AC204" s="101"/>
      <c r="AD204" s="99"/>
      <c r="AE204" s="100"/>
      <c r="AF204" s="100"/>
      <c r="AG204" s="100"/>
      <c r="AH204" s="100"/>
      <c r="AI204" s="100"/>
      <c r="AJ204" s="101"/>
      <c r="AK204" s="99"/>
      <c r="AL204" s="100"/>
      <c r="AM204" s="100"/>
      <c r="AN204" s="100"/>
      <c r="AO204" s="100"/>
      <c r="AP204" s="100"/>
      <c r="AQ204" s="101"/>
      <c r="AR204" s="99"/>
      <c r="AS204" s="100"/>
      <c r="AT204" s="100"/>
      <c r="AU204" s="100"/>
      <c r="AV204" s="100"/>
      <c r="AW204" s="100"/>
      <c r="AX204" s="101"/>
      <c r="AY204" s="99"/>
      <c r="AZ204" s="100"/>
      <c r="BA204" s="102"/>
      <c r="BB204" s="175"/>
      <c r="BC204" s="176"/>
      <c r="BD204" s="177"/>
      <c r="BE204" s="178"/>
      <c r="BF204" s="179"/>
      <c r="BG204" s="180"/>
      <c r="BH204" s="180"/>
      <c r="BI204" s="180"/>
      <c r="BJ204" s="181"/>
    </row>
    <row r="205" spans="2:62" ht="20.25" customHeight="1" x14ac:dyDescent="0.4">
      <c r="B205" s="189"/>
      <c r="C205" s="192"/>
      <c r="D205" s="193"/>
      <c r="E205" s="170"/>
      <c r="F205" s="171">
        <f>C204</f>
        <v>0</v>
      </c>
      <c r="G205" s="170"/>
      <c r="H205" s="171">
        <f>I204</f>
        <v>0</v>
      </c>
      <c r="I205" s="196"/>
      <c r="J205" s="197"/>
      <c r="K205" s="200"/>
      <c r="L205" s="201"/>
      <c r="M205" s="201"/>
      <c r="N205" s="193"/>
      <c r="O205" s="172"/>
      <c r="P205" s="173"/>
      <c r="Q205" s="173"/>
      <c r="R205" s="173"/>
      <c r="S205" s="174"/>
      <c r="T205" s="160" t="s">
        <v>125</v>
      </c>
      <c r="U205" s="114"/>
      <c r="V205" s="161"/>
      <c r="W205" s="139" t="str">
        <f>IF(W204="","",VLOOKUP(W204,シフト記号表!$C$6:$L$47,10,FALSE))</f>
        <v/>
      </c>
      <c r="X205" s="140" t="str">
        <f>IF(X204="","",VLOOKUP(X204,シフト記号表!$C$6:$L$47,10,FALSE))</f>
        <v/>
      </c>
      <c r="Y205" s="140" t="str">
        <f>IF(Y204="","",VLOOKUP(Y204,シフト記号表!$C$6:$L$47,10,FALSE))</f>
        <v/>
      </c>
      <c r="Z205" s="140" t="str">
        <f>IF(Z204="","",VLOOKUP(Z204,シフト記号表!$C$6:$L$47,10,FALSE))</f>
        <v/>
      </c>
      <c r="AA205" s="140" t="str">
        <f>IF(AA204="","",VLOOKUP(AA204,シフト記号表!$C$6:$L$47,10,FALSE))</f>
        <v/>
      </c>
      <c r="AB205" s="140" t="str">
        <f>IF(AB204="","",VLOOKUP(AB204,シフト記号表!$C$6:$L$47,10,FALSE))</f>
        <v/>
      </c>
      <c r="AC205" s="141" t="str">
        <f>IF(AC204="","",VLOOKUP(AC204,シフト記号表!$C$6:$L$47,10,FALSE))</f>
        <v/>
      </c>
      <c r="AD205" s="139" t="str">
        <f>IF(AD204="","",VLOOKUP(AD204,シフト記号表!$C$6:$L$47,10,FALSE))</f>
        <v/>
      </c>
      <c r="AE205" s="140" t="str">
        <f>IF(AE204="","",VLOOKUP(AE204,シフト記号表!$C$6:$L$47,10,FALSE))</f>
        <v/>
      </c>
      <c r="AF205" s="140" t="str">
        <f>IF(AF204="","",VLOOKUP(AF204,シフト記号表!$C$6:$L$47,10,FALSE))</f>
        <v/>
      </c>
      <c r="AG205" s="140" t="str">
        <f>IF(AG204="","",VLOOKUP(AG204,シフト記号表!$C$6:$L$47,10,FALSE))</f>
        <v/>
      </c>
      <c r="AH205" s="140" t="str">
        <f>IF(AH204="","",VLOOKUP(AH204,シフト記号表!$C$6:$L$47,10,FALSE))</f>
        <v/>
      </c>
      <c r="AI205" s="140" t="str">
        <f>IF(AI204="","",VLOOKUP(AI204,シフト記号表!$C$6:$L$47,10,FALSE))</f>
        <v/>
      </c>
      <c r="AJ205" s="141" t="str">
        <f>IF(AJ204="","",VLOOKUP(AJ204,シフト記号表!$C$6:$L$47,10,FALSE))</f>
        <v/>
      </c>
      <c r="AK205" s="139" t="str">
        <f>IF(AK204="","",VLOOKUP(AK204,シフト記号表!$C$6:$L$47,10,FALSE))</f>
        <v/>
      </c>
      <c r="AL205" s="140" t="str">
        <f>IF(AL204="","",VLOOKUP(AL204,シフト記号表!$C$6:$L$47,10,FALSE))</f>
        <v/>
      </c>
      <c r="AM205" s="140" t="str">
        <f>IF(AM204="","",VLOOKUP(AM204,シフト記号表!$C$6:$L$47,10,FALSE))</f>
        <v/>
      </c>
      <c r="AN205" s="140" t="str">
        <f>IF(AN204="","",VLOOKUP(AN204,シフト記号表!$C$6:$L$47,10,FALSE))</f>
        <v/>
      </c>
      <c r="AO205" s="140" t="str">
        <f>IF(AO204="","",VLOOKUP(AO204,シフト記号表!$C$6:$L$47,10,FALSE))</f>
        <v/>
      </c>
      <c r="AP205" s="140" t="str">
        <f>IF(AP204="","",VLOOKUP(AP204,シフト記号表!$C$6:$L$47,10,FALSE))</f>
        <v/>
      </c>
      <c r="AQ205" s="141" t="str">
        <f>IF(AQ204="","",VLOOKUP(AQ204,シフト記号表!$C$6:$L$47,10,FALSE))</f>
        <v/>
      </c>
      <c r="AR205" s="139" t="str">
        <f>IF(AR204="","",VLOOKUP(AR204,シフト記号表!$C$6:$L$47,10,FALSE))</f>
        <v/>
      </c>
      <c r="AS205" s="140" t="str">
        <f>IF(AS204="","",VLOOKUP(AS204,シフト記号表!$C$6:$L$47,10,FALSE))</f>
        <v/>
      </c>
      <c r="AT205" s="140" t="str">
        <f>IF(AT204="","",VLOOKUP(AT204,シフト記号表!$C$6:$L$47,10,FALSE))</f>
        <v/>
      </c>
      <c r="AU205" s="140" t="str">
        <f>IF(AU204="","",VLOOKUP(AU204,シフト記号表!$C$6:$L$47,10,FALSE))</f>
        <v/>
      </c>
      <c r="AV205" s="140" t="str">
        <f>IF(AV204="","",VLOOKUP(AV204,シフト記号表!$C$6:$L$47,10,FALSE))</f>
        <v/>
      </c>
      <c r="AW205" s="140" t="str">
        <f>IF(AW204="","",VLOOKUP(AW204,シフト記号表!$C$6:$L$47,10,FALSE))</f>
        <v/>
      </c>
      <c r="AX205" s="141" t="str">
        <f>IF(AX204="","",VLOOKUP(AX204,シフト記号表!$C$6:$L$47,10,FALSE))</f>
        <v/>
      </c>
      <c r="AY205" s="139" t="str">
        <f>IF(AY204="","",VLOOKUP(AY204,シフト記号表!$C$6:$L$47,10,FALSE))</f>
        <v/>
      </c>
      <c r="AZ205" s="140" t="str">
        <f>IF(AZ204="","",VLOOKUP(AZ204,シフト記号表!$C$6:$L$47,10,FALSE))</f>
        <v/>
      </c>
      <c r="BA205" s="140" t="str">
        <f>IF(BA204="","",VLOOKUP(BA204,シフト記号表!$C$6:$L$47,10,FALSE))</f>
        <v/>
      </c>
      <c r="BB205" s="185">
        <f>IF($BE$4="４週",SUM(W205:AX205),IF($BE$4="暦月",SUM(W205:BA205),""))</f>
        <v>0</v>
      </c>
      <c r="BC205" s="186"/>
      <c r="BD205" s="187">
        <f>IF($BE$4="４週",BB205/4,IF($BE$4="暦月",(BB205/($BE$9/7)),""))</f>
        <v>0</v>
      </c>
      <c r="BE205" s="186"/>
      <c r="BF205" s="182"/>
      <c r="BG205" s="183"/>
      <c r="BH205" s="183"/>
      <c r="BI205" s="183"/>
      <c r="BJ205" s="184"/>
    </row>
    <row r="206" spans="2:62" ht="20.25" customHeight="1" x14ac:dyDescent="0.4">
      <c r="B206" s="188">
        <f>B204+1</f>
        <v>96</v>
      </c>
      <c r="C206" s="190"/>
      <c r="D206" s="191"/>
      <c r="E206" s="129"/>
      <c r="F206" s="130"/>
      <c r="G206" s="129"/>
      <c r="H206" s="130"/>
      <c r="I206" s="194"/>
      <c r="J206" s="195"/>
      <c r="K206" s="198"/>
      <c r="L206" s="199"/>
      <c r="M206" s="199"/>
      <c r="N206" s="191"/>
      <c r="O206" s="172"/>
      <c r="P206" s="173"/>
      <c r="Q206" s="173"/>
      <c r="R206" s="173"/>
      <c r="S206" s="174"/>
      <c r="T206" s="159" t="s">
        <v>18</v>
      </c>
      <c r="U206" s="112"/>
      <c r="V206" s="113"/>
      <c r="W206" s="99"/>
      <c r="X206" s="100"/>
      <c r="Y206" s="100"/>
      <c r="Z206" s="100"/>
      <c r="AA206" s="100"/>
      <c r="AB206" s="100"/>
      <c r="AC206" s="101"/>
      <c r="AD206" s="99"/>
      <c r="AE206" s="100"/>
      <c r="AF206" s="100"/>
      <c r="AG206" s="100"/>
      <c r="AH206" s="100"/>
      <c r="AI206" s="100"/>
      <c r="AJ206" s="101"/>
      <c r="AK206" s="99"/>
      <c r="AL206" s="100"/>
      <c r="AM206" s="100"/>
      <c r="AN206" s="100"/>
      <c r="AO206" s="100"/>
      <c r="AP206" s="100"/>
      <c r="AQ206" s="101"/>
      <c r="AR206" s="99"/>
      <c r="AS206" s="100"/>
      <c r="AT206" s="100"/>
      <c r="AU206" s="100"/>
      <c r="AV206" s="100"/>
      <c r="AW206" s="100"/>
      <c r="AX206" s="101"/>
      <c r="AY206" s="99"/>
      <c r="AZ206" s="100"/>
      <c r="BA206" s="102"/>
      <c r="BB206" s="175"/>
      <c r="BC206" s="176"/>
      <c r="BD206" s="177"/>
      <c r="BE206" s="178"/>
      <c r="BF206" s="179"/>
      <c r="BG206" s="180"/>
      <c r="BH206" s="180"/>
      <c r="BI206" s="180"/>
      <c r="BJ206" s="181"/>
    </row>
    <row r="207" spans="2:62" ht="20.25" customHeight="1" x14ac:dyDescent="0.4">
      <c r="B207" s="189"/>
      <c r="C207" s="192"/>
      <c r="D207" s="193"/>
      <c r="E207" s="170"/>
      <c r="F207" s="171">
        <f>C206</f>
        <v>0</v>
      </c>
      <c r="G207" s="170"/>
      <c r="H207" s="171">
        <f>I206</f>
        <v>0</v>
      </c>
      <c r="I207" s="196"/>
      <c r="J207" s="197"/>
      <c r="K207" s="200"/>
      <c r="L207" s="201"/>
      <c r="M207" s="201"/>
      <c r="N207" s="193"/>
      <c r="O207" s="172"/>
      <c r="P207" s="173"/>
      <c r="Q207" s="173"/>
      <c r="R207" s="173"/>
      <c r="S207" s="174"/>
      <c r="T207" s="160" t="s">
        <v>125</v>
      </c>
      <c r="U207" s="114"/>
      <c r="V207" s="161"/>
      <c r="W207" s="139" t="str">
        <f>IF(W206="","",VLOOKUP(W206,シフト記号表!$C$6:$L$47,10,FALSE))</f>
        <v/>
      </c>
      <c r="X207" s="140" t="str">
        <f>IF(X206="","",VLOOKUP(X206,シフト記号表!$C$6:$L$47,10,FALSE))</f>
        <v/>
      </c>
      <c r="Y207" s="140" t="str">
        <f>IF(Y206="","",VLOOKUP(Y206,シフト記号表!$C$6:$L$47,10,FALSE))</f>
        <v/>
      </c>
      <c r="Z207" s="140" t="str">
        <f>IF(Z206="","",VLOOKUP(Z206,シフト記号表!$C$6:$L$47,10,FALSE))</f>
        <v/>
      </c>
      <c r="AA207" s="140" t="str">
        <f>IF(AA206="","",VLOOKUP(AA206,シフト記号表!$C$6:$L$47,10,FALSE))</f>
        <v/>
      </c>
      <c r="AB207" s="140" t="str">
        <f>IF(AB206="","",VLOOKUP(AB206,シフト記号表!$C$6:$L$47,10,FALSE))</f>
        <v/>
      </c>
      <c r="AC207" s="141" t="str">
        <f>IF(AC206="","",VLOOKUP(AC206,シフト記号表!$C$6:$L$47,10,FALSE))</f>
        <v/>
      </c>
      <c r="AD207" s="139" t="str">
        <f>IF(AD206="","",VLOOKUP(AD206,シフト記号表!$C$6:$L$47,10,FALSE))</f>
        <v/>
      </c>
      <c r="AE207" s="140" t="str">
        <f>IF(AE206="","",VLOOKUP(AE206,シフト記号表!$C$6:$L$47,10,FALSE))</f>
        <v/>
      </c>
      <c r="AF207" s="140" t="str">
        <f>IF(AF206="","",VLOOKUP(AF206,シフト記号表!$C$6:$L$47,10,FALSE))</f>
        <v/>
      </c>
      <c r="AG207" s="140" t="str">
        <f>IF(AG206="","",VLOOKUP(AG206,シフト記号表!$C$6:$L$47,10,FALSE))</f>
        <v/>
      </c>
      <c r="AH207" s="140" t="str">
        <f>IF(AH206="","",VLOOKUP(AH206,シフト記号表!$C$6:$L$47,10,FALSE))</f>
        <v/>
      </c>
      <c r="AI207" s="140" t="str">
        <f>IF(AI206="","",VLOOKUP(AI206,シフト記号表!$C$6:$L$47,10,FALSE))</f>
        <v/>
      </c>
      <c r="AJ207" s="141" t="str">
        <f>IF(AJ206="","",VLOOKUP(AJ206,シフト記号表!$C$6:$L$47,10,FALSE))</f>
        <v/>
      </c>
      <c r="AK207" s="139" t="str">
        <f>IF(AK206="","",VLOOKUP(AK206,シフト記号表!$C$6:$L$47,10,FALSE))</f>
        <v/>
      </c>
      <c r="AL207" s="140" t="str">
        <f>IF(AL206="","",VLOOKUP(AL206,シフト記号表!$C$6:$L$47,10,FALSE))</f>
        <v/>
      </c>
      <c r="AM207" s="140" t="str">
        <f>IF(AM206="","",VLOOKUP(AM206,シフト記号表!$C$6:$L$47,10,FALSE))</f>
        <v/>
      </c>
      <c r="AN207" s="140" t="str">
        <f>IF(AN206="","",VLOOKUP(AN206,シフト記号表!$C$6:$L$47,10,FALSE))</f>
        <v/>
      </c>
      <c r="AO207" s="140" t="str">
        <f>IF(AO206="","",VLOOKUP(AO206,シフト記号表!$C$6:$L$47,10,FALSE))</f>
        <v/>
      </c>
      <c r="AP207" s="140" t="str">
        <f>IF(AP206="","",VLOOKUP(AP206,シフト記号表!$C$6:$L$47,10,FALSE))</f>
        <v/>
      </c>
      <c r="AQ207" s="141" t="str">
        <f>IF(AQ206="","",VLOOKUP(AQ206,シフト記号表!$C$6:$L$47,10,FALSE))</f>
        <v/>
      </c>
      <c r="AR207" s="139" t="str">
        <f>IF(AR206="","",VLOOKUP(AR206,シフト記号表!$C$6:$L$47,10,FALSE))</f>
        <v/>
      </c>
      <c r="AS207" s="140" t="str">
        <f>IF(AS206="","",VLOOKUP(AS206,シフト記号表!$C$6:$L$47,10,FALSE))</f>
        <v/>
      </c>
      <c r="AT207" s="140" t="str">
        <f>IF(AT206="","",VLOOKUP(AT206,シフト記号表!$C$6:$L$47,10,FALSE))</f>
        <v/>
      </c>
      <c r="AU207" s="140" t="str">
        <f>IF(AU206="","",VLOOKUP(AU206,シフト記号表!$C$6:$L$47,10,FALSE))</f>
        <v/>
      </c>
      <c r="AV207" s="140" t="str">
        <f>IF(AV206="","",VLOOKUP(AV206,シフト記号表!$C$6:$L$47,10,FALSE))</f>
        <v/>
      </c>
      <c r="AW207" s="140" t="str">
        <f>IF(AW206="","",VLOOKUP(AW206,シフト記号表!$C$6:$L$47,10,FALSE))</f>
        <v/>
      </c>
      <c r="AX207" s="141" t="str">
        <f>IF(AX206="","",VLOOKUP(AX206,シフト記号表!$C$6:$L$47,10,FALSE))</f>
        <v/>
      </c>
      <c r="AY207" s="139" t="str">
        <f>IF(AY206="","",VLOOKUP(AY206,シフト記号表!$C$6:$L$47,10,FALSE))</f>
        <v/>
      </c>
      <c r="AZ207" s="140" t="str">
        <f>IF(AZ206="","",VLOOKUP(AZ206,シフト記号表!$C$6:$L$47,10,FALSE))</f>
        <v/>
      </c>
      <c r="BA207" s="140" t="str">
        <f>IF(BA206="","",VLOOKUP(BA206,シフト記号表!$C$6:$L$47,10,FALSE))</f>
        <v/>
      </c>
      <c r="BB207" s="185">
        <f>IF($BE$4="４週",SUM(W207:AX207),IF($BE$4="暦月",SUM(W207:BA207),""))</f>
        <v>0</v>
      </c>
      <c r="BC207" s="186"/>
      <c r="BD207" s="187">
        <f>IF($BE$4="４週",BB207/4,IF($BE$4="暦月",(BB207/($BE$9/7)),""))</f>
        <v>0</v>
      </c>
      <c r="BE207" s="186"/>
      <c r="BF207" s="182"/>
      <c r="BG207" s="183"/>
      <c r="BH207" s="183"/>
      <c r="BI207" s="183"/>
      <c r="BJ207" s="184"/>
    </row>
    <row r="208" spans="2:62" ht="20.25" customHeight="1" x14ac:dyDescent="0.4">
      <c r="B208" s="188">
        <f>B206+1</f>
        <v>97</v>
      </c>
      <c r="C208" s="190"/>
      <c r="D208" s="191"/>
      <c r="E208" s="129"/>
      <c r="F208" s="130"/>
      <c r="G208" s="129"/>
      <c r="H208" s="130"/>
      <c r="I208" s="194"/>
      <c r="J208" s="195"/>
      <c r="K208" s="198"/>
      <c r="L208" s="199"/>
      <c r="M208" s="199"/>
      <c r="N208" s="191"/>
      <c r="O208" s="172"/>
      <c r="P208" s="173"/>
      <c r="Q208" s="173"/>
      <c r="R208" s="173"/>
      <c r="S208" s="174"/>
      <c r="T208" s="159" t="s">
        <v>18</v>
      </c>
      <c r="U208" s="112"/>
      <c r="V208" s="113"/>
      <c r="W208" s="99"/>
      <c r="X208" s="100"/>
      <c r="Y208" s="100"/>
      <c r="Z208" s="100"/>
      <c r="AA208" s="100"/>
      <c r="AB208" s="100"/>
      <c r="AC208" s="101"/>
      <c r="AD208" s="99"/>
      <c r="AE208" s="100"/>
      <c r="AF208" s="100"/>
      <c r="AG208" s="100"/>
      <c r="AH208" s="100"/>
      <c r="AI208" s="100"/>
      <c r="AJ208" s="101"/>
      <c r="AK208" s="99"/>
      <c r="AL208" s="100"/>
      <c r="AM208" s="100"/>
      <c r="AN208" s="100"/>
      <c r="AO208" s="100"/>
      <c r="AP208" s="100"/>
      <c r="AQ208" s="101"/>
      <c r="AR208" s="99"/>
      <c r="AS208" s="100"/>
      <c r="AT208" s="100"/>
      <c r="AU208" s="100"/>
      <c r="AV208" s="100"/>
      <c r="AW208" s="100"/>
      <c r="AX208" s="101"/>
      <c r="AY208" s="99"/>
      <c r="AZ208" s="100"/>
      <c r="BA208" s="102"/>
      <c r="BB208" s="175"/>
      <c r="BC208" s="176"/>
      <c r="BD208" s="177"/>
      <c r="BE208" s="178"/>
      <c r="BF208" s="179"/>
      <c r="BG208" s="180"/>
      <c r="BH208" s="180"/>
      <c r="BI208" s="180"/>
      <c r="BJ208" s="181"/>
    </row>
    <row r="209" spans="2:62" ht="20.25" customHeight="1" x14ac:dyDescent="0.4">
      <c r="B209" s="189"/>
      <c r="C209" s="192"/>
      <c r="D209" s="193"/>
      <c r="E209" s="170"/>
      <c r="F209" s="171">
        <f>C208</f>
        <v>0</v>
      </c>
      <c r="G209" s="170"/>
      <c r="H209" s="171">
        <f>I208</f>
        <v>0</v>
      </c>
      <c r="I209" s="196"/>
      <c r="J209" s="197"/>
      <c r="K209" s="200"/>
      <c r="L209" s="201"/>
      <c r="M209" s="201"/>
      <c r="N209" s="193"/>
      <c r="O209" s="172"/>
      <c r="P209" s="173"/>
      <c r="Q209" s="173"/>
      <c r="R209" s="173"/>
      <c r="S209" s="174"/>
      <c r="T209" s="160" t="s">
        <v>125</v>
      </c>
      <c r="U209" s="114"/>
      <c r="V209" s="161"/>
      <c r="W209" s="139" t="str">
        <f>IF(W208="","",VLOOKUP(W208,シフト記号表!$C$6:$L$47,10,FALSE))</f>
        <v/>
      </c>
      <c r="X209" s="140" t="str">
        <f>IF(X208="","",VLOOKUP(X208,シフト記号表!$C$6:$L$47,10,FALSE))</f>
        <v/>
      </c>
      <c r="Y209" s="140" t="str">
        <f>IF(Y208="","",VLOOKUP(Y208,シフト記号表!$C$6:$L$47,10,FALSE))</f>
        <v/>
      </c>
      <c r="Z209" s="140" t="str">
        <f>IF(Z208="","",VLOOKUP(Z208,シフト記号表!$C$6:$L$47,10,FALSE))</f>
        <v/>
      </c>
      <c r="AA209" s="140" t="str">
        <f>IF(AA208="","",VLOOKUP(AA208,シフト記号表!$C$6:$L$47,10,FALSE))</f>
        <v/>
      </c>
      <c r="AB209" s="140" t="str">
        <f>IF(AB208="","",VLOOKUP(AB208,シフト記号表!$C$6:$L$47,10,FALSE))</f>
        <v/>
      </c>
      <c r="AC209" s="141" t="str">
        <f>IF(AC208="","",VLOOKUP(AC208,シフト記号表!$C$6:$L$47,10,FALSE))</f>
        <v/>
      </c>
      <c r="AD209" s="139" t="str">
        <f>IF(AD208="","",VLOOKUP(AD208,シフト記号表!$C$6:$L$47,10,FALSE))</f>
        <v/>
      </c>
      <c r="AE209" s="140" t="str">
        <f>IF(AE208="","",VLOOKUP(AE208,シフト記号表!$C$6:$L$47,10,FALSE))</f>
        <v/>
      </c>
      <c r="AF209" s="140" t="str">
        <f>IF(AF208="","",VLOOKUP(AF208,シフト記号表!$C$6:$L$47,10,FALSE))</f>
        <v/>
      </c>
      <c r="AG209" s="140" t="str">
        <f>IF(AG208="","",VLOOKUP(AG208,シフト記号表!$C$6:$L$47,10,FALSE))</f>
        <v/>
      </c>
      <c r="AH209" s="140" t="str">
        <f>IF(AH208="","",VLOOKUP(AH208,シフト記号表!$C$6:$L$47,10,FALSE))</f>
        <v/>
      </c>
      <c r="AI209" s="140" t="str">
        <f>IF(AI208="","",VLOOKUP(AI208,シフト記号表!$C$6:$L$47,10,FALSE))</f>
        <v/>
      </c>
      <c r="AJ209" s="141" t="str">
        <f>IF(AJ208="","",VLOOKUP(AJ208,シフト記号表!$C$6:$L$47,10,FALSE))</f>
        <v/>
      </c>
      <c r="AK209" s="139" t="str">
        <f>IF(AK208="","",VLOOKUP(AK208,シフト記号表!$C$6:$L$47,10,FALSE))</f>
        <v/>
      </c>
      <c r="AL209" s="140" t="str">
        <f>IF(AL208="","",VLOOKUP(AL208,シフト記号表!$C$6:$L$47,10,FALSE))</f>
        <v/>
      </c>
      <c r="AM209" s="140" t="str">
        <f>IF(AM208="","",VLOOKUP(AM208,シフト記号表!$C$6:$L$47,10,FALSE))</f>
        <v/>
      </c>
      <c r="AN209" s="140" t="str">
        <f>IF(AN208="","",VLOOKUP(AN208,シフト記号表!$C$6:$L$47,10,FALSE))</f>
        <v/>
      </c>
      <c r="AO209" s="140" t="str">
        <f>IF(AO208="","",VLOOKUP(AO208,シフト記号表!$C$6:$L$47,10,FALSE))</f>
        <v/>
      </c>
      <c r="AP209" s="140" t="str">
        <f>IF(AP208="","",VLOOKUP(AP208,シフト記号表!$C$6:$L$47,10,FALSE))</f>
        <v/>
      </c>
      <c r="AQ209" s="141" t="str">
        <f>IF(AQ208="","",VLOOKUP(AQ208,シフト記号表!$C$6:$L$47,10,FALSE))</f>
        <v/>
      </c>
      <c r="AR209" s="139" t="str">
        <f>IF(AR208="","",VLOOKUP(AR208,シフト記号表!$C$6:$L$47,10,FALSE))</f>
        <v/>
      </c>
      <c r="AS209" s="140" t="str">
        <f>IF(AS208="","",VLOOKUP(AS208,シフト記号表!$C$6:$L$47,10,FALSE))</f>
        <v/>
      </c>
      <c r="AT209" s="140" t="str">
        <f>IF(AT208="","",VLOOKUP(AT208,シフト記号表!$C$6:$L$47,10,FALSE))</f>
        <v/>
      </c>
      <c r="AU209" s="140" t="str">
        <f>IF(AU208="","",VLOOKUP(AU208,シフト記号表!$C$6:$L$47,10,FALSE))</f>
        <v/>
      </c>
      <c r="AV209" s="140" t="str">
        <f>IF(AV208="","",VLOOKUP(AV208,シフト記号表!$C$6:$L$47,10,FALSE))</f>
        <v/>
      </c>
      <c r="AW209" s="140" t="str">
        <f>IF(AW208="","",VLOOKUP(AW208,シフト記号表!$C$6:$L$47,10,FALSE))</f>
        <v/>
      </c>
      <c r="AX209" s="141" t="str">
        <f>IF(AX208="","",VLOOKUP(AX208,シフト記号表!$C$6:$L$47,10,FALSE))</f>
        <v/>
      </c>
      <c r="AY209" s="139" t="str">
        <f>IF(AY208="","",VLOOKUP(AY208,シフト記号表!$C$6:$L$47,10,FALSE))</f>
        <v/>
      </c>
      <c r="AZ209" s="140" t="str">
        <f>IF(AZ208="","",VLOOKUP(AZ208,シフト記号表!$C$6:$L$47,10,FALSE))</f>
        <v/>
      </c>
      <c r="BA209" s="140" t="str">
        <f>IF(BA208="","",VLOOKUP(BA208,シフト記号表!$C$6:$L$47,10,FALSE))</f>
        <v/>
      </c>
      <c r="BB209" s="185">
        <f>IF($BE$4="４週",SUM(W209:AX209),IF($BE$4="暦月",SUM(W209:BA209),""))</f>
        <v>0</v>
      </c>
      <c r="BC209" s="186"/>
      <c r="BD209" s="187">
        <f>IF($BE$4="４週",BB209/4,IF($BE$4="暦月",(BB209/($BE$9/7)),""))</f>
        <v>0</v>
      </c>
      <c r="BE209" s="186"/>
      <c r="BF209" s="182"/>
      <c r="BG209" s="183"/>
      <c r="BH209" s="183"/>
      <c r="BI209" s="183"/>
      <c r="BJ209" s="184"/>
    </row>
    <row r="210" spans="2:62" ht="20.25" customHeight="1" x14ac:dyDescent="0.4">
      <c r="B210" s="188">
        <f>B208+1</f>
        <v>98</v>
      </c>
      <c r="C210" s="190"/>
      <c r="D210" s="191"/>
      <c r="E210" s="129"/>
      <c r="F210" s="130"/>
      <c r="G210" s="129"/>
      <c r="H210" s="130"/>
      <c r="I210" s="194"/>
      <c r="J210" s="195"/>
      <c r="K210" s="198"/>
      <c r="L210" s="199"/>
      <c r="M210" s="199"/>
      <c r="N210" s="191"/>
      <c r="O210" s="172"/>
      <c r="P210" s="173"/>
      <c r="Q210" s="173"/>
      <c r="R210" s="173"/>
      <c r="S210" s="174"/>
      <c r="T210" s="159" t="s">
        <v>18</v>
      </c>
      <c r="U210" s="112"/>
      <c r="V210" s="113"/>
      <c r="W210" s="99"/>
      <c r="X210" s="100"/>
      <c r="Y210" s="100"/>
      <c r="Z210" s="100"/>
      <c r="AA210" s="100"/>
      <c r="AB210" s="100"/>
      <c r="AC210" s="101"/>
      <c r="AD210" s="99"/>
      <c r="AE210" s="100"/>
      <c r="AF210" s="100"/>
      <c r="AG210" s="100"/>
      <c r="AH210" s="100"/>
      <c r="AI210" s="100"/>
      <c r="AJ210" s="101"/>
      <c r="AK210" s="99"/>
      <c r="AL210" s="100"/>
      <c r="AM210" s="100"/>
      <c r="AN210" s="100"/>
      <c r="AO210" s="100"/>
      <c r="AP210" s="100"/>
      <c r="AQ210" s="101"/>
      <c r="AR210" s="99"/>
      <c r="AS210" s="100"/>
      <c r="AT210" s="100"/>
      <c r="AU210" s="100"/>
      <c r="AV210" s="100"/>
      <c r="AW210" s="100"/>
      <c r="AX210" s="101"/>
      <c r="AY210" s="99"/>
      <c r="AZ210" s="100"/>
      <c r="BA210" s="102"/>
      <c r="BB210" s="175"/>
      <c r="BC210" s="176"/>
      <c r="BD210" s="177"/>
      <c r="BE210" s="178"/>
      <c r="BF210" s="179"/>
      <c r="BG210" s="180"/>
      <c r="BH210" s="180"/>
      <c r="BI210" s="180"/>
      <c r="BJ210" s="181"/>
    </row>
    <row r="211" spans="2:62" ht="20.25" customHeight="1" x14ac:dyDescent="0.4">
      <c r="B211" s="189"/>
      <c r="C211" s="192"/>
      <c r="D211" s="193"/>
      <c r="E211" s="170"/>
      <c r="F211" s="171">
        <f>C210</f>
        <v>0</v>
      </c>
      <c r="G211" s="170"/>
      <c r="H211" s="171">
        <f>I210</f>
        <v>0</v>
      </c>
      <c r="I211" s="196"/>
      <c r="J211" s="197"/>
      <c r="K211" s="200"/>
      <c r="L211" s="201"/>
      <c r="M211" s="201"/>
      <c r="N211" s="193"/>
      <c r="O211" s="172"/>
      <c r="P211" s="173"/>
      <c r="Q211" s="173"/>
      <c r="R211" s="173"/>
      <c r="S211" s="174"/>
      <c r="T211" s="160" t="s">
        <v>125</v>
      </c>
      <c r="U211" s="114"/>
      <c r="V211" s="161"/>
      <c r="W211" s="139" t="str">
        <f>IF(W210="","",VLOOKUP(W210,シフト記号表!$C$6:$L$47,10,FALSE))</f>
        <v/>
      </c>
      <c r="X211" s="140" t="str">
        <f>IF(X210="","",VLOOKUP(X210,シフト記号表!$C$6:$L$47,10,FALSE))</f>
        <v/>
      </c>
      <c r="Y211" s="140" t="str">
        <f>IF(Y210="","",VLOOKUP(Y210,シフト記号表!$C$6:$L$47,10,FALSE))</f>
        <v/>
      </c>
      <c r="Z211" s="140" t="str">
        <f>IF(Z210="","",VLOOKUP(Z210,シフト記号表!$C$6:$L$47,10,FALSE))</f>
        <v/>
      </c>
      <c r="AA211" s="140" t="str">
        <f>IF(AA210="","",VLOOKUP(AA210,シフト記号表!$C$6:$L$47,10,FALSE))</f>
        <v/>
      </c>
      <c r="AB211" s="140" t="str">
        <f>IF(AB210="","",VLOOKUP(AB210,シフト記号表!$C$6:$L$47,10,FALSE))</f>
        <v/>
      </c>
      <c r="AC211" s="141" t="str">
        <f>IF(AC210="","",VLOOKUP(AC210,シフト記号表!$C$6:$L$47,10,FALSE))</f>
        <v/>
      </c>
      <c r="AD211" s="139" t="str">
        <f>IF(AD210="","",VLOOKUP(AD210,シフト記号表!$C$6:$L$47,10,FALSE))</f>
        <v/>
      </c>
      <c r="AE211" s="140" t="str">
        <f>IF(AE210="","",VLOOKUP(AE210,シフト記号表!$C$6:$L$47,10,FALSE))</f>
        <v/>
      </c>
      <c r="AF211" s="140" t="str">
        <f>IF(AF210="","",VLOOKUP(AF210,シフト記号表!$C$6:$L$47,10,FALSE))</f>
        <v/>
      </c>
      <c r="AG211" s="140" t="str">
        <f>IF(AG210="","",VLOOKUP(AG210,シフト記号表!$C$6:$L$47,10,FALSE))</f>
        <v/>
      </c>
      <c r="AH211" s="140" t="str">
        <f>IF(AH210="","",VLOOKUP(AH210,シフト記号表!$C$6:$L$47,10,FALSE))</f>
        <v/>
      </c>
      <c r="AI211" s="140" t="str">
        <f>IF(AI210="","",VLOOKUP(AI210,シフト記号表!$C$6:$L$47,10,FALSE))</f>
        <v/>
      </c>
      <c r="AJ211" s="141" t="str">
        <f>IF(AJ210="","",VLOOKUP(AJ210,シフト記号表!$C$6:$L$47,10,FALSE))</f>
        <v/>
      </c>
      <c r="AK211" s="139" t="str">
        <f>IF(AK210="","",VLOOKUP(AK210,シフト記号表!$C$6:$L$47,10,FALSE))</f>
        <v/>
      </c>
      <c r="AL211" s="140" t="str">
        <f>IF(AL210="","",VLOOKUP(AL210,シフト記号表!$C$6:$L$47,10,FALSE))</f>
        <v/>
      </c>
      <c r="AM211" s="140" t="str">
        <f>IF(AM210="","",VLOOKUP(AM210,シフト記号表!$C$6:$L$47,10,FALSE))</f>
        <v/>
      </c>
      <c r="AN211" s="140" t="str">
        <f>IF(AN210="","",VLOOKUP(AN210,シフト記号表!$C$6:$L$47,10,FALSE))</f>
        <v/>
      </c>
      <c r="AO211" s="140" t="str">
        <f>IF(AO210="","",VLOOKUP(AO210,シフト記号表!$C$6:$L$47,10,FALSE))</f>
        <v/>
      </c>
      <c r="AP211" s="140" t="str">
        <f>IF(AP210="","",VLOOKUP(AP210,シフト記号表!$C$6:$L$47,10,FALSE))</f>
        <v/>
      </c>
      <c r="AQ211" s="141" t="str">
        <f>IF(AQ210="","",VLOOKUP(AQ210,シフト記号表!$C$6:$L$47,10,FALSE))</f>
        <v/>
      </c>
      <c r="AR211" s="139" t="str">
        <f>IF(AR210="","",VLOOKUP(AR210,シフト記号表!$C$6:$L$47,10,FALSE))</f>
        <v/>
      </c>
      <c r="AS211" s="140" t="str">
        <f>IF(AS210="","",VLOOKUP(AS210,シフト記号表!$C$6:$L$47,10,FALSE))</f>
        <v/>
      </c>
      <c r="AT211" s="140" t="str">
        <f>IF(AT210="","",VLOOKUP(AT210,シフト記号表!$C$6:$L$47,10,FALSE))</f>
        <v/>
      </c>
      <c r="AU211" s="140" t="str">
        <f>IF(AU210="","",VLOOKUP(AU210,シフト記号表!$C$6:$L$47,10,FALSE))</f>
        <v/>
      </c>
      <c r="AV211" s="140" t="str">
        <f>IF(AV210="","",VLOOKUP(AV210,シフト記号表!$C$6:$L$47,10,FALSE))</f>
        <v/>
      </c>
      <c r="AW211" s="140" t="str">
        <f>IF(AW210="","",VLOOKUP(AW210,シフト記号表!$C$6:$L$47,10,FALSE))</f>
        <v/>
      </c>
      <c r="AX211" s="141" t="str">
        <f>IF(AX210="","",VLOOKUP(AX210,シフト記号表!$C$6:$L$47,10,FALSE))</f>
        <v/>
      </c>
      <c r="AY211" s="139" t="str">
        <f>IF(AY210="","",VLOOKUP(AY210,シフト記号表!$C$6:$L$47,10,FALSE))</f>
        <v/>
      </c>
      <c r="AZ211" s="140" t="str">
        <f>IF(AZ210="","",VLOOKUP(AZ210,シフト記号表!$C$6:$L$47,10,FALSE))</f>
        <v/>
      </c>
      <c r="BA211" s="140" t="str">
        <f>IF(BA210="","",VLOOKUP(BA210,シフト記号表!$C$6:$L$47,10,FALSE))</f>
        <v/>
      </c>
      <c r="BB211" s="185">
        <f>IF($BE$4="４週",SUM(W211:AX211),IF($BE$4="暦月",SUM(W211:BA211),""))</f>
        <v>0</v>
      </c>
      <c r="BC211" s="186"/>
      <c r="BD211" s="187">
        <f>IF($BE$4="４週",BB211/4,IF($BE$4="暦月",(BB211/($BE$9/7)),""))</f>
        <v>0</v>
      </c>
      <c r="BE211" s="186"/>
      <c r="BF211" s="182"/>
      <c r="BG211" s="183"/>
      <c r="BH211" s="183"/>
      <c r="BI211" s="183"/>
      <c r="BJ211" s="184"/>
    </row>
    <row r="212" spans="2:62" ht="20.25" customHeight="1" x14ac:dyDescent="0.4">
      <c r="B212" s="188">
        <f>B210+1</f>
        <v>99</v>
      </c>
      <c r="C212" s="190"/>
      <c r="D212" s="191"/>
      <c r="E212" s="129"/>
      <c r="F212" s="130"/>
      <c r="G212" s="129"/>
      <c r="H212" s="130"/>
      <c r="I212" s="194"/>
      <c r="J212" s="195"/>
      <c r="K212" s="198"/>
      <c r="L212" s="199"/>
      <c r="M212" s="199"/>
      <c r="N212" s="191"/>
      <c r="O212" s="172"/>
      <c r="P212" s="173"/>
      <c r="Q212" s="173"/>
      <c r="R212" s="173"/>
      <c r="S212" s="174"/>
      <c r="T212" s="159" t="s">
        <v>18</v>
      </c>
      <c r="U212" s="112"/>
      <c r="V212" s="113"/>
      <c r="W212" s="99"/>
      <c r="X212" s="100"/>
      <c r="Y212" s="100"/>
      <c r="Z212" s="100"/>
      <c r="AA212" s="100"/>
      <c r="AB212" s="100"/>
      <c r="AC212" s="101"/>
      <c r="AD212" s="99"/>
      <c r="AE212" s="100"/>
      <c r="AF212" s="100"/>
      <c r="AG212" s="100"/>
      <c r="AH212" s="100"/>
      <c r="AI212" s="100"/>
      <c r="AJ212" s="101"/>
      <c r="AK212" s="99"/>
      <c r="AL212" s="100"/>
      <c r="AM212" s="100"/>
      <c r="AN212" s="100"/>
      <c r="AO212" s="100"/>
      <c r="AP212" s="100"/>
      <c r="AQ212" s="101"/>
      <c r="AR212" s="99"/>
      <c r="AS212" s="100"/>
      <c r="AT212" s="100"/>
      <c r="AU212" s="100"/>
      <c r="AV212" s="100"/>
      <c r="AW212" s="100"/>
      <c r="AX212" s="101"/>
      <c r="AY212" s="99"/>
      <c r="AZ212" s="100"/>
      <c r="BA212" s="102"/>
      <c r="BB212" s="175"/>
      <c r="BC212" s="176"/>
      <c r="BD212" s="177"/>
      <c r="BE212" s="178"/>
      <c r="BF212" s="179"/>
      <c r="BG212" s="180"/>
      <c r="BH212" s="180"/>
      <c r="BI212" s="180"/>
      <c r="BJ212" s="181"/>
    </row>
    <row r="213" spans="2:62" ht="20.25" customHeight="1" x14ac:dyDescent="0.4">
      <c r="B213" s="189"/>
      <c r="C213" s="192"/>
      <c r="D213" s="193"/>
      <c r="E213" s="170"/>
      <c r="F213" s="171">
        <f>C212</f>
        <v>0</v>
      </c>
      <c r="G213" s="170"/>
      <c r="H213" s="171">
        <f>I212</f>
        <v>0</v>
      </c>
      <c r="I213" s="196"/>
      <c r="J213" s="197"/>
      <c r="K213" s="200"/>
      <c r="L213" s="201"/>
      <c r="M213" s="201"/>
      <c r="N213" s="193"/>
      <c r="O213" s="172"/>
      <c r="P213" s="173"/>
      <c r="Q213" s="173"/>
      <c r="R213" s="173"/>
      <c r="S213" s="174"/>
      <c r="T213" s="160" t="s">
        <v>125</v>
      </c>
      <c r="U213" s="114"/>
      <c r="V213" s="161"/>
      <c r="W213" s="139" t="str">
        <f>IF(W212="","",VLOOKUP(W212,シフト記号表!$C$6:$L$47,10,FALSE))</f>
        <v/>
      </c>
      <c r="X213" s="140" t="str">
        <f>IF(X212="","",VLOOKUP(X212,シフト記号表!$C$6:$L$47,10,FALSE))</f>
        <v/>
      </c>
      <c r="Y213" s="140" t="str">
        <f>IF(Y212="","",VLOOKUP(Y212,シフト記号表!$C$6:$L$47,10,FALSE))</f>
        <v/>
      </c>
      <c r="Z213" s="140" t="str">
        <f>IF(Z212="","",VLOOKUP(Z212,シフト記号表!$C$6:$L$47,10,FALSE))</f>
        <v/>
      </c>
      <c r="AA213" s="140" t="str">
        <f>IF(AA212="","",VLOOKUP(AA212,シフト記号表!$C$6:$L$47,10,FALSE))</f>
        <v/>
      </c>
      <c r="AB213" s="140" t="str">
        <f>IF(AB212="","",VLOOKUP(AB212,シフト記号表!$C$6:$L$47,10,FALSE))</f>
        <v/>
      </c>
      <c r="AC213" s="141" t="str">
        <f>IF(AC212="","",VLOOKUP(AC212,シフト記号表!$C$6:$L$47,10,FALSE))</f>
        <v/>
      </c>
      <c r="AD213" s="139" t="str">
        <f>IF(AD212="","",VLOOKUP(AD212,シフト記号表!$C$6:$L$47,10,FALSE))</f>
        <v/>
      </c>
      <c r="AE213" s="140" t="str">
        <f>IF(AE212="","",VLOOKUP(AE212,シフト記号表!$C$6:$L$47,10,FALSE))</f>
        <v/>
      </c>
      <c r="AF213" s="140" t="str">
        <f>IF(AF212="","",VLOOKUP(AF212,シフト記号表!$C$6:$L$47,10,FALSE))</f>
        <v/>
      </c>
      <c r="AG213" s="140" t="str">
        <f>IF(AG212="","",VLOOKUP(AG212,シフト記号表!$C$6:$L$47,10,FALSE))</f>
        <v/>
      </c>
      <c r="AH213" s="140" t="str">
        <f>IF(AH212="","",VLOOKUP(AH212,シフト記号表!$C$6:$L$47,10,FALSE))</f>
        <v/>
      </c>
      <c r="AI213" s="140" t="str">
        <f>IF(AI212="","",VLOOKUP(AI212,シフト記号表!$C$6:$L$47,10,FALSE))</f>
        <v/>
      </c>
      <c r="AJ213" s="141" t="str">
        <f>IF(AJ212="","",VLOOKUP(AJ212,シフト記号表!$C$6:$L$47,10,FALSE))</f>
        <v/>
      </c>
      <c r="AK213" s="139" t="str">
        <f>IF(AK212="","",VLOOKUP(AK212,シフト記号表!$C$6:$L$47,10,FALSE))</f>
        <v/>
      </c>
      <c r="AL213" s="140" t="str">
        <f>IF(AL212="","",VLOOKUP(AL212,シフト記号表!$C$6:$L$47,10,FALSE))</f>
        <v/>
      </c>
      <c r="AM213" s="140" t="str">
        <f>IF(AM212="","",VLOOKUP(AM212,シフト記号表!$C$6:$L$47,10,FALSE))</f>
        <v/>
      </c>
      <c r="AN213" s="140" t="str">
        <f>IF(AN212="","",VLOOKUP(AN212,シフト記号表!$C$6:$L$47,10,FALSE))</f>
        <v/>
      </c>
      <c r="AO213" s="140" t="str">
        <f>IF(AO212="","",VLOOKUP(AO212,シフト記号表!$C$6:$L$47,10,FALSE))</f>
        <v/>
      </c>
      <c r="AP213" s="140" t="str">
        <f>IF(AP212="","",VLOOKUP(AP212,シフト記号表!$C$6:$L$47,10,FALSE))</f>
        <v/>
      </c>
      <c r="AQ213" s="141" t="str">
        <f>IF(AQ212="","",VLOOKUP(AQ212,シフト記号表!$C$6:$L$47,10,FALSE))</f>
        <v/>
      </c>
      <c r="AR213" s="139" t="str">
        <f>IF(AR212="","",VLOOKUP(AR212,シフト記号表!$C$6:$L$47,10,FALSE))</f>
        <v/>
      </c>
      <c r="AS213" s="140" t="str">
        <f>IF(AS212="","",VLOOKUP(AS212,シフト記号表!$C$6:$L$47,10,FALSE))</f>
        <v/>
      </c>
      <c r="AT213" s="140" t="str">
        <f>IF(AT212="","",VLOOKUP(AT212,シフト記号表!$C$6:$L$47,10,FALSE))</f>
        <v/>
      </c>
      <c r="AU213" s="140" t="str">
        <f>IF(AU212="","",VLOOKUP(AU212,シフト記号表!$C$6:$L$47,10,FALSE))</f>
        <v/>
      </c>
      <c r="AV213" s="140" t="str">
        <f>IF(AV212="","",VLOOKUP(AV212,シフト記号表!$C$6:$L$47,10,FALSE))</f>
        <v/>
      </c>
      <c r="AW213" s="140" t="str">
        <f>IF(AW212="","",VLOOKUP(AW212,シフト記号表!$C$6:$L$47,10,FALSE))</f>
        <v/>
      </c>
      <c r="AX213" s="141" t="str">
        <f>IF(AX212="","",VLOOKUP(AX212,シフト記号表!$C$6:$L$47,10,FALSE))</f>
        <v/>
      </c>
      <c r="AY213" s="139" t="str">
        <f>IF(AY212="","",VLOOKUP(AY212,シフト記号表!$C$6:$L$47,10,FALSE))</f>
        <v/>
      </c>
      <c r="AZ213" s="140" t="str">
        <f>IF(AZ212="","",VLOOKUP(AZ212,シフト記号表!$C$6:$L$47,10,FALSE))</f>
        <v/>
      </c>
      <c r="BA213" s="140" t="str">
        <f>IF(BA212="","",VLOOKUP(BA212,シフト記号表!$C$6:$L$47,10,FALSE))</f>
        <v/>
      </c>
      <c r="BB213" s="185">
        <f>IF($BE$4="４週",SUM(W213:AX213),IF($BE$4="暦月",SUM(W213:BA213),""))</f>
        <v>0</v>
      </c>
      <c r="BC213" s="186"/>
      <c r="BD213" s="187">
        <f>IF($BE$4="４週",BB213/4,IF($BE$4="暦月",(BB213/($BE$9/7)),""))</f>
        <v>0</v>
      </c>
      <c r="BE213" s="186"/>
      <c r="BF213" s="182"/>
      <c r="BG213" s="183"/>
      <c r="BH213" s="183"/>
      <c r="BI213" s="183"/>
      <c r="BJ213" s="184"/>
    </row>
    <row r="214" spans="2:62" ht="20.25" customHeight="1" x14ac:dyDescent="0.4">
      <c r="B214" s="188">
        <f>B212+1</f>
        <v>100</v>
      </c>
      <c r="C214" s="190"/>
      <c r="D214" s="191"/>
      <c r="E214" s="131"/>
      <c r="F214" s="132"/>
      <c r="G214" s="131"/>
      <c r="H214" s="132"/>
      <c r="I214" s="194"/>
      <c r="J214" s="195"/>
      <c r="K214" s="198"/>
      <c r="L214" s="199"/>
      <c r="M214" s="199"/>
      <c r="N214" s="191"/>
      <c r="O214" s="172"/>
      <c r="P214" s="173"/>
      <c r="Q214" s="173"/>
      <c r="R214" s="173"/>
      <c r="S214" s="174"/>
      <c r="T214" s="109" t="s">
        <v>18</v>
      </c>
      <c r="U214" s="110"/>
      <c r="V214" s="111"/>
      <c r="W214" s="99"/>
      <c r="X214" s="100"/>
      <c r="Y214" s="100"/>
      <c r="Z214" s="100"/>
      <c r="AA214" s="100"/>
      <c r="AB214" s="100"/>
      <c r="AC214" s="101"/>
      <c r="AD214" s="99"/>
      <c r="AE214" s="100"/>
      <c r="AF214" s="100"/>
      <c r="AG214" s="100"/>
      <c r="AH214" s="100"/>
      <c r="AI214" s="100"/>
      <c r="AJ214" s="101"/>
      <c r="AK214" s="99"/>
      <c r="AL214" s="100"/>
      <c r="AM214" s="100"/>
      <c r="AN214" s="100"/>
      <c r="AO214" s="100"/>
      <c r="AP214" s="100"/>
      <c r="AQ214" s="101"/>
      <c r="AR214" s="99"/>
      <c r="AS214" s="100"/>
      <c r="AT214" s="100"/>
      <c r="AU214" s="100"/>
      <c r="AV214" s="100"/>
      <c r="AW214" s="100"/>
      <c r="AX214" s="101"/>
      <c r="AY214" s="99"/>
      <c r="AZ214" s="100"/>
      <c r="BA214" s="102"/>
      <c r="BB214" s="175"/>
      <c r="BC214" s="176"/>
      <c r="BD214" s="177"/>
      <c r="BE214" s="178"/>
      <c r="BF214" s="179"/>
      <c r="BG214" s="180"/>
      <c r="BH214" s="180"/>
      <c r="BI214" s="180"/>
      <c r="BJ214" s="181"/>
    </row>
    <row r="215" spans="2:62" ht="20.25" customHeight="1" thickBot="1" x14ac:dyDescent="0.45">
      <c r="B215" s="211"/>
      <c r="C215" s="212"/>
      <c r="D215" s="213"/>
      <c r="E215" s="154"/>
      <c r="F215" s="155">
        <f>C214</f>
        <v>0</v>
      </c>
      <c r="G215" s="154"/>
      <c r="H215" s="155">
        <f>I214</f>
        <v>0</v>
      </c>
      <c r="I215" s="214"/>
      <c r="J215" s="215"/>
      <c r="K215" s="216"/>
      <c r="L215" s="217"/>
      <c r="M215" s="217"/>
      <c r="N215" s="213"/>
      <c r="O215" s="202"/>
      <c r="P215" s="203"/>
      <c r="Q215" s="203"/>
      <c r="R215" s="203"/>
      <c r="S215" s="204"/>
      <c r="T215" s="156" t="s">
        <v>125</v>
      </c>
      <c r="U215" s="157"/>
      <c r="V215" s="158"/>
      <c r="W215" s="142" t="str">
        <f>IF(W214="","",VLOOKUP(W214,シフト記号表!$C$6:$L$47,10,FALSE))</f>
        <v/>
      </c>
      <c r="X215" s="143" t="str">
        <f>IF(X214="","",VLOOKUP(X214,シフト記号表!$C$6:$L$47,10,FALSE))</f>
        <v/>
      </c>
      <c r="Y215" s="143" t="str">
        <f>IF(Y214="","",VLOOKUP(Y214,シフト記号表!$C$6:$L$47,10,FALSE))</f>
        <v/>
      </c>
      <c r="Z215" s="143" t="str">
        <f>IF(Z214="","",VLOOKUP(Z214,シフト記号表!$C$6:$L$47,10,FALSE))</f>
        <v/>
      </c>
      <c r="AA215" s="143" t="str">
        <f>IF(AA214="","",VLOOKUP(AA214,シフト記号表!$C$6:$L$47,10,FALSE))</f>
        <v/>
      </c>
      <c r="AB215" s="143" t="str">
        <f>IF(AB214="","",VLOOKUP(AB214,シフト記号表!$C$6:$L$47,10,FALSE))</f>
        <v/>
      </c>
      <c r="AC215" s="144" t="str">
        <f>IF(AC214="","",VLOOKUP(AC214,シフト記号表!$C$6:$L$47,10,FALSE))</f>
        <v/>
      </c>
      <c r="AD215" s="142" t="str">
        <f>IF(AD214="","",VLOOKUP(AD214,シフト記号表!$C$6:$L$47,10,FALSE))</f>
        <v/>
      </c>
      <c r="AE215" s="143" t="str">
        <f>IF(AE214="","",VLOOKUP(AE214,シフト記号表!$C$6:$L$47,10,FALSE))</f>
        <v/>
      </c>
      <c r="AF215" s="143" t="str">
        <f>IF(AF214="","",VLOOKUP(AF214,シフト記号表!$C$6:$L$47,10,FALSE))</f>
        <v/>
      </c>
      <c r="AG215" s="143" t="str">
        <f>IF(AG214="","",VLOOKUP(AG214,シフト記号表!$C$6:$L$47,10,FALSE))</f>
        <v/>
      </c>
      <c r="AH215" s="143" t="str">
        <f>IF(AH214="","",VLOOKUP(AH214,シフト記号表!$C$6:$L$47,10,FALSE))</f>
        <v/>
      </c>
      <c r="AI215" s="143" t="str">
        <f>IF(AI214="","",VLOOKUP(AI214,シフト記号表!$C$6:$L$47,10,FALSE))</f>
        <v/>
      </c>
      <c r="AJ215" s="144" t="str">
        <f>IF(AJ214="","",VLOOKUP(AJ214,シフト記号表!$C$6:$L$47,10,FALSE))</f>
        <v/>
      </c>
      <c r="AK215" s="142" t="str">
        <f>IF(AK214="","",VLOOKUP(AK214,シフト記号表!$C$6:$L$47,10,FALSE))</f>
        <v/>
      </c>
      <c r="AL215" s="143" t="str">
        <f>IF(AL214="","",VLOOKUP(AL214,シフト記号表!$C$6:$L$47,10,FALSE))</f>
        <v/>
      </c>
      <c r="AM215" s="143" t="str">
        <f>IF(AM214="","",VLOOKUP(AM214,シフト記号表!$C$6:$L$47,10,FALSE))</f>
        <v/>
      </c>
      <c r="AN215" s="143" t="str">
        <f>IF(AN214="","",VLOOKUP(AN214,シフト記号表!$C$6:$L$47,10,FALSE))</f>
        <v/>
      </c>
      <c r="AO215" s="143" t="str">
        <f>IF(AO214="","",VLOOKUP(AO214,シフト記号表!$C$6:$L$47,10,FALSE))</f>
        <v/>
      </c>
      <c r="AP215" s="143" t="str">
        <f>IF(AP214="","",VLOOKUP(AP214,シフト記号表!$C$6:$L$47,10,FALSE))</f>
        <v/>
      </c>
      <c r="AQ215" s="144" t="str">
        <f>IF(AQ214="","",VLOOKUP(AQ214,シフト記号表!$C$6:$L$47,10,FALSE))</f>
        <v/>
      </c>
      <c r="AR215" s="142" t="str">
        <f>IF(AR214="","",VLOOKUP(AR214,シフト記号表!$C$6:$L$47,10,FALSE))</f>
        <v/>
      </c>
      <c r="AS215" s="143" t="str">
        <f>IF(AS214="","",VLOOKUP(AS214,シフト記号表!$C$6:$L$47,10,FALSE))</f>
        <v/>
      </c>
      <c r="AT215" s="143" t="str">
        <f>IF(AT214="","",VLOOKUP(AT214,シフト記号表!$C$6:$L$47,10,FALSE))</f>
        <v/>
      </c>
      <c r="AU215" s="143" t="str">
        <f>IF(AU214="","",VLOOKUP(AU214,シフト記号表!$C$6:$L$47,10,FALSE))</f>
        <v/>
      </c>
      <c r="AV215" s="143" t="str">
        <f>IF(AV214="","",VLOOKUP(AV214,シフト記号表!$C$6:$L$47,10,FALSE))</f>
        <v/>
      </c>
      <c r="AW215" s="143" t="str">
        <f>IF(AW214="","",VLOOKUP(AW214,シフト記号表!$C$6:$L$47,10,FALSE))</f>
        <v/>
      </c>
      <c r="AX215" s="144" t="str">
        <f>IF(AX214="","",VLOOKUP(AX214,シフト記号表!$C$6:$L$47,10,FALSE))</f>
        <v/>
      </c>
      <c r="AY215" s="142" t="str">
        <f>IF(AY214="","",VLOOKUP(AY214,シフト記号表!$C$6:$L$47,10,FALSE))</f>
        <v/>
      </c>
      <c r="AZ215" s="143" t="str">
        <f>IF(AZ214="","",VLOOKUP(AZ214,シフト記号表!$C$6:$L$47,10,FALSE))</f>
        <v/>
      </c>
      <c r="BA215" s="143" t="str">
        <f>IF(BA214="","",VLOOKUP(BA214,シフト記号表!$C$6:$L$47,10,FALSE))</f>
        <v/>
      </c>
      <c r="BB215" s="208">
        <f>IF($BE$4="４週",SUM(W215:AX215),IF($BE$4="暦月",SUM(W215:BA215),""))</f>
        <v>0</v>
      </c>
      <c r="BC215" s="209"/>
      <c r="BD215" s="210">
        <f>IF($BE$4="４週",BB215/4,IF($BE$4="暦月",(BB215/($BE$9/7)),""))</f>
        <v>0</v>
      </c>
      <c r="BE215" s="209"/>
      <c r="BF215" s="205"/>
      <c r="BG215" s="206"/>
      <c r="BH215" s="206"/>
      <c r="BI215" s="206"/>
      <c r="BJ215" s="207"/>
    </row>
    <row r="216" spans="2:62" ht="20.25" customHeight="1" x14ac:dyDescent="0.4">
      <c r="B216" s="48"/>
      <c r="C216" s="67"/>
      <c r="D216" s="67"/>
      <c r="E216" s="67"/>
      <c r="F216" s="67"/>
      <c r="G216" s="67"/>
      <c r="H216" s="67"/>
      <c r="I216" s="145"/>
      <c r="J216" s="145"/>
      <c r="K216" s="67"/>
      <c r="L216" s="67"/>
      <c r="M216" s="67"/>
      <c r="N216" s="67"/>
      <c r="O216" s="146"/>
      <c r="P216" s="146"/>
      <c r="Q216" s="146"/>
      <c r="R216" s="68"/>
      <c r="S216" s="68"/>
      <c r="T216" s="68"/>
      <c r="U216" s="69"/>
      <c r="V216" s="70"/>
      <c r="W216" s="71"/>
      <c r="X216" s="71"/>
      <c r="Y216" s="71"/>
      <c r="Z216" s="71"/>
      <c r="AA216" s="71"/>
      <c r="AB216" s="71"/>
      <c r="AC216" s="71"/>
      <c r="AD216" s="71"/>
      <c r="AE216" s="71"/>
      <c r="AF216" s="71"/>
      <c r="AG216" s="71"/>
      <c r="AH216" s="71"/>
      <c r="AI216" s="71"/>
      <c r="AJ216" s="71"/>
      <c r="AK216" s="71"/>
      <c r="AL216" s="71"/>
      <c r="AM216" s="71"/>
      <c r="AN216" s="71"/>
      <c r="AO216" s="71"/>
      <c r="AP216" s="71"/>
      <c r="AQ216" s="71"/>
      <c r="AR216" s="71"/>
      <c r="AS216" s="71"/>
      <c r="AT216" s="71"/>
      <c r="AU216" s="71"/>
      <c r="AV216" s="71"/>
      <c r="AW216" s="71"/>
      <c r="AX216" s="71"/>
      <c r="AY216" s="71"/>
      <c r="AZ216" s="71"/>
      <c r="BA216" s="71"/>
      <c r="BB216" s="71"/>
      <c r="BC216" s="71"/>
      <c r="BD216" s="72"/>
      <c r="BE216" s="72"/>
      <c r="BF216" s="146"/>
      <c r="BG216" s="146"/>
      <c r="BH216" s="146"/>
      <c r="BI216" s="146"/>
      <c r="BJ216" s="146"/>
    </row>
    <row r="217" spans="2:62" ht="20.25" customHeight="1" x14ac:dyDescent="0.4"/>
    <row r="218" spans="2:62" ht="20.25" customHeight="1" x14ac:dyDescent="0.4"/>
    <row r="219" spans="2:62" ht="20.25" customHeight="1" x14ac:dyDescent="0.4"/>
    <row r="220" spans="2:62" ht="20.25" customHeight="1" x14ac:dyDescent="0.4"/>
    <row r="221" spans="2:62" ht="20.25" customHeight="1" x14ac:dyDescent="0.4"/>
    <row r="222" spans="2:62" ht="20.25" customHeight="1" x14ac:dyDescent="0.4"/>
    <row r="223" spans="2:62" ht="20.25" customHeight="1" x14ac:dyDescent="0.4"/>
    <row r="224" spans="2:62" ht="20.25" customHeight="1" x14ac:dyDescent="0.4"/>
    <row r="225" ht="20.25" customHeight="1" x14ac:dyDescent="0.4"/>
    <row r="226" ht="20.25" customHeight="1" x14ac:dyDescent="0.4"/>
    <row r="227" ht="20.25" customHeight="1" x14ac:dyDescent="0.4"/>
    <row r="228" ht="20.25" customHeight="1" x14ac:dyDescent="0.4"/>
    <row r="229" ht="20.25" customHeight="1" x14ac:dyDescent="0.4"/>
    <row r="230" ht="20.25" customHeight="1" x14ac:dyDescent="0.4"/>
    <row r="231" ht="20.25" customHeight="1" x14ac:dyDescent="0.4"/>
    <row r="232" ht="20.25" customHeight="1" x14ac:dyDescent="0.4"/>
    <row r="233" ht="20.25" customHeight="1" x14ac:dyDescent="0.4"/>
    <row r="234" ht="20.25" customHeight="1" x14ac:dyDescent="0.4"/>
    <row r="235" ht="20.25" customHeight="1" x14ac:dyDescent="0.4"/>
    <row r="256" spans="43:57" x14ac:dyDescent="0.4">
      <c r="AQ256" s="13"/>
      <c r="AR256" s="13"/>
      <c r="AS256" s="13"/>
      <c r="AT256" s="13"/>
      <c r="AU256" s="13"/>
      <c r="AV256" s="13"/>
      <c r="AW256" s="13"/>
      <c r="AX256" s="13"/>
      <c r="AY256" s="13"/>
      <c r="AZ256" s="10"/>
      <c r="BA256" s="10"/>
      <c r="BB256" s="10"/>
      <c r="BC256" s="10"/>
      <c r="BD256" s="10"/>
      <c r="BE256" s="10"/>
    </row>
    <row r="257" spans="1:59" x14ac:dyDescent="0.4">
      <c r="AQ257" s="13"/>
      <c r="AR257" s="13"/>
      <c r="AS257" s="13"/>
      <c r="AT257" s="13"/>
      <c r="AU257" s="13"/>
      <c r="AV257" s="13"/>
      <c r="AW257" s="13"/>
      <c r="AX257" s="13"/>
      <c r="AY257" s="13"/>
      <c r="AZ257" s="10"/>
      <c r="BA257" s="10"/>
      <c r="BB257" s="10"/>
      <c r="BC257" s="10"/>
      <c r="BD257" s="10"/>
      <c r="BE257" s="10"/>
    </row>
    <row r="262" spans="1:59" x14ac:dyDescent="0.4">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
      <c r="A263" s="11"/>
      <c r="B263" s="11"/>
      <c r="C263" s="12"/>
      <c r="D263" s="12"/>
      <c r="E263" s="12"/>
      <c r="F263" s="12"/>
      <c r="G263" s="12"/>
      <c r="H263" s="12"/>
      <c r="I263" s="12"/>
      <c r="J263" s="12"/>
      <c r="K263" s="13"/>
      <c r="L263" s="13"/>
      <c r="M263" s="13"/>
      <c r="N263" s="13"/>
      <c r="O263" s="13"/>
      <c r="P263" s="13"/>
      <c r="Q263" s="13"/>
      <c r="R263" s="13"/>
      <c r="S263" s="13"/>
      <c r="T263" s="13"/>
      <c r="U263" s="13"/>
      <c r="V263" s="13"/>
      <c r="W263" s="13"/>
      <c r="X263" s="13"/>
      <c r="Y263" s="13"/>
      <c r="Z263" s="13"/>
      <c r="AA263" s="13"/>
      <c r="AB263" s="13"/>
      <c r="AC263" s="13"/>
      <c r="AD263" s="13"/>
      <c r="AE263" s="13"/>
      <c r="AF263" s="13"/>
      <c r="AG263" s="13"/>
      <c r="AH263" s="13"/>
      <c r="AI263" s="13"/>
      <c r="AJ263" s="13"/>
      <c r="AK263" s="13"/>
      <c r="AL263" s="13"/>
      <c r="AM263" s="13"/>
      <c r="AN263" s="13"/>
      <c r="AO263" s="13"/>
      <c r="AP263" s="13"/>
      <c r="BF263" s="10"/>
      <c r="BG263" s="10"/>
    </row>
    <row r="264" spans="1:59" x14ac:dyDescent="0.4">
      <c r="A264" s="11"/>
      <c r="B264" s="11"/>
      <c r="C264" s="14"/>
      <c r="D264" s="14"/>
      <c r="E264" s="14"/>
      <c r="F264" s="14"/>
      <c r="G264" s="14"/>
      <c r="H264" s="14"/>
      <c r="I264" s="14"/>
      <c r="J264" s="14"/>
      <c r="K264" s="12"/>
      <c r="L264" s="12"/>
      <c r="M264" s="11"/>
      <c r="N264" s="11"/>
      <c r="O264" s="11"/>
      <c r="P264" s="11"/>
      <c r="Q264" s="11"/>
      <c r="R264" s="11"/>
    </row>
    <row r="265" spans="1:59" x14ac:dyDescent="0.4">
      <c r="A265" s="11"/>
      <c r="B265" s="11"/>
      <c r="C265" s="14"/>
      <c r="D265" s="14"/>
      <c r="E265" s="14"/>
      <c r="F265" s="14"/>
      <c r="G265" s="14"/>
      <c r="H265" s="14"/>
      <c r="I265" s="14"/>
      <c r="J265" s="14"/>
      <c r="K265" s="12"/>
      <c r="L265" s="12"/>
      <c r="M265" s="11"/>
      <c r="N265" s="11"/>
      <c r="O265" s="11"/>
      <c r="P265" s="11"/>
      <c r="Q265" s="11"/>
      <c r="R265" s="11"/>
    </row>
    <row r="266" spans="1:59" x14ac:dyDescent="0.4">
      <c r="C266" s="3"/>
      <c r="D266" s="3"/>
      <c r="E266" s="3"/>
      <c r="F266" s="3"/>
      <c r="G266" s="3"/>
      <c r="H266" s="3"/>
      <c r="I266" s="3"/>
      <c r="J266" s="3"/>
    </row>
    <row r="267" spans="1:59" x14ac:dyDescent="0.4">
      <c r="C267" s="3"/>
      <c r="D267" s="3"/>
      <c r="E267" s="3"/>
      <c r="F267" s="3"/>
      <c r="G267" s="3"/>
      <c r="H267" s="3"/>
      <c r="I267" s="3"/>
      <c r="J267" s="3"/>
    </row>
    <row r="268" spans="1:59" x14ac:dyDescent="0.4">
      <c r="C268" s="3"/>
      <c r="D268" s="3"/>
      <c r="E268" s="3"/>
      <c r="F268" s="3"/>
      <c r="G268" s="3"/>
      <c r="H268" s="3"/>
      <c r="I268" s="3"/>
      <c r="J268" s="3"/>
    </row>
    <row r="269" spans="1:59" x14ac:dyDescent="0.4">
      <c r="C269" s="3"/>
      <c r="D269" s="3"/>
      <c r="E269" s="3"/>
      <c r="F269" s="3"/>
      <c r="G269" s="3"/>
      <c r="H269" s="3"/>
      <c r="I269" s="3"/>
      <c r="J269" s="3"/>
    </row>
  </sheetData>
  <sheetProtection insertRows="0" deleteRows="0"/>
  <mergeCells count="1024">
    <mergeCell ref="AT2:BI2"/>
    <mergeCell ref="AC3:AD3"/>
    <mergeCell ref="AF3:AG3"/>
    <mergeCell ref="AJ3:AK3"/>
    <mergeCell ref="AT3:BI3"/>
    <mergeCell ref="BE4:BH4"/>
    <mergeCell ref="O11:S15"/>
    <mergeCell ref="W11:BA11"/>
    <mergeCell ref="BB11:BC15"/>
    <mergeCell ref="BD11:BE15"/>
    <mergeCell ref="BF11:BJ15"/>
    <mergeCell ref="W12:AC12"/>
    <mergeCell ref="AD12:AJ12"/>
    <mergeCell ref="AK12:AQ12"/>
    <mergeCell ref="AR12:AX12"/>
    <mergeCell ref="AY12:BA12"/>
    <mergeCell ref="BE5:BH5"/>
    <mergeCell ref="BA7:BB7"/>
    <mergeCell ref="BE7:BF7"/>
    <mergeCell ref="BE9:BF9"/>
    <mergeCell ref="B11:B15"/>
    <mergeCell ref="C11:D15"/>
    <mergeCell ref="I11:J15"/>
    <mergeCell ref="K11:N15"/>
    <mergeCell ref="O18:S19"/>
    <mergeCell ref="BB18:BC18"/>
    <mergeCell ref="BD18:BE18"/>
    <mergeCell ref="BF18:BJ19"/>
    <mergeCell ref="BB19:BC19"/>
    <mergeCell ref="BD19:BE19"/>
    <mergeCell ref="B18:B19"/>
    <mergeCell ref="C18:D19"/>
    <mergeCell ref="I18:J19"/>
    <mergeCell ref="K18:N19"/>
    <mergeCell ref="O16:S17"/>
    <mergeCell ref="BB16:BC16"/>
    <mergeCell ref="BD16:BE16"/>
    <mergeCell ref="BF16:BJ17"/>
    <mergeCell ref="BB17:BC17"/>
    <mergeCell ref="BD17:BE17"/>
    <mergeCell ref="B16:B17"/>
    <mergeCell ref="C16:D17"/>
    <mergeCell ref="I16:J17"/>
    <mergeCell ref="K16:N17"/>
    <mergeCell ref="O22:S23"/>
    <mergeCell ref="BB22:BC22"/>
    <mergeCell ref="BD22:BE22"/>
    <mergeCell ref="BF22:BJ23"/>
    <mergeCell ref="BB23:BC23"/>
    <mergeCell ref="BD23:BE23"/>
    <mergeCell ref="B22:B23"/>
    <mergeCell ref="C22:D23"/>
    <mergeCell ref="I22:J23"/>
    <mergeCell ref="K22:N23"/>
    <mergeCell ref="O20:S21"/>
    <mergeCell ref="BB20:BC20"/>
    <mergeCell ref="BD20:BE20"/>
    <mergeCell ref="BF20:BJ21"/>
    <mergeCell ref="BB21:BC21"/>
    <mergeCell ref="BD21:BE21"/>
    <mergeCell ref="B20:B21"/>
    <mergeCell ref="C20:D21"/>
    <mergeCell ref="I20:J21"/>
    <mergeCell ref="K20:N21"/>
    <mergeCell ref="O26:S27"/>
    <mergeCell ref="BB26:BC26"/>
    <mergeCell ref="BD26:BE26"/>
    <mergeCell ref="BF26:BJ27"/>
    <mergeCell ref="BB27:BC27"/>
    <mergeCell ref="BD27:BE27"/>
    <mergeCell ref="B26:B27"/>
    <mergeCell ref="C26:D27"/>
    <mergeCell ref="I26:J27"/>
    <mergeCell ref="K26:N27"/>
    <mergeCell ref="O24:S25"/>
    <mergeCell ref="BB24:BC24"/>
    <mergeCell ref="BD24:BE24"/>
    <mergeCell ref="BF24:BJ25"/>
    <mergeCell ref="BB25:BC25"/>
    <mergeCell ref="BD25:BE25"/>
    <mergeCell ref="B24:B25"/>
    <mergeCell ref="C24:D25"/>
    <mergeCell ref="I24:J25"/>
    <mergeCell ref="K24:N25"/>
    <mergeCell ref="O30:S31"/>
    <mergeCell ref="BB30:BC30"/>
    <mergeCell ref="BD30:BE30"/>
    <mergeCell ref="BF30:BJ31"/>
    <mergeCell ref="BB31:BC31"/>
    <mergeCell ref="BD31:BE31"/>
    <mergeCell ref="B30:B31"/>
    <mergeCell ref="C30:D31"/>
    <mergeCell ref="I30:J31"/>
    <mergeCell ref="K30:N31"/>
    <mergeCell ref="O28:S29"/>
    <mergeCell ref="BB28:BC28"/>
    <mergeCell ref="BD28:BE28"/>
    <mergeCell ref="BF28:BJ29"/>
    <mergeCell ref="BB29:BC29"/>
    <mergeCell ref="BD29:BE29"/>
    <mergeCell ref="B28:B29"/>
    <mergeCell ref="C28:D29"/>
    <mergeCell ref="I28:J29"/>
    <mergeCell ref="K28:N29"/>
    <mergeCell ref="O34:S35"/>
    <mergeCell ref="BB34:BC34"/>
    <mergeCell ref="BD34:BE34"/>
    <mergeCell ref="BF34:BJ35"/>
    <mergeCell ref="BB35:BC35"/>
    <mergeCell ref="BD35:BE35"/>
    <mergeCell ref="B34:B35"/>
    <mergeCell ref="C34:D35"/>
    <mergeCell ref="I34:J35"/>
    <mergeCell ref="K34:N35"/>
    <mergeCell ref="O32:S33"/>
    <mergeCell ref="BB32:BC32"/>
    <mergeCell ref="BD32:BE32"/>
    <mergeCell ref="BF32:BJ33"/>
    <mergeCell ref="BB33:BC33"/>
    <mergeCell ref="BD33:BE33"/>
    <mergeCell ref="B32:B33"/>
    <mergeCell ref="C32:D33"/>
    <mergeCell ref="I32:J33"/>
    <mergeCell ref="K32:N33"/>
    <mergeCell ref="O38:S39"/>
    <mergeCell ref="BB38:BC38"/>
    <mergeCell ref="BD38:BE38"/>
    <mergeCell ref="BF38:BJ39"/>
    <mergeCell ref="BB39:BC39"/>
    <mergeCell ref="BD39:BE39"/>
    <mergeCell ref="B38:B39"/>
    <mergeCell ref="C38:D39"/>
    <mergeCell ref="I38:J39"/>
    <mergeCell ref="K38:N39"/>
    <mergeCell ref="O36:S37"/>
    <mergeCell ref="BB36:BC36"/>
    <mergeCell ref="BD36:BE36"/>
    <mergeCell ref="BF36:BJ37"/>
    <mergeCell ref="BB37:BC37"/>
    <mergeCell ref="BD37:BE37"/>
    <mergeCell ref="B36:B37"/>
    <mergeCell ref="C36:D37"/>
    <mergeCell ref="I36:J37"/>
    <mergeCell ref="K36:N37"/>
    <mergeCell ref="O42:S43"/>
    <mergeCell ref="BB42:BC42"/>
    <mergeCell ref="BD42:BE42"/>
    <mergeCell ref="BF42:BJ43"/>
    <mergeCell ref="BB43:BC43"/>
    <mergeCell ref="BD43:BE43"/>
    <mergeCell ref="B42:B43"/>
    <mergeCell ref="C42:D43"/>
    <mergeCell ref="I42:J43"/>
    <mergeCell ref="K42:N43"/>
    <mergeCell ref="O40:S41"/>
    <mergeCell ref="BB40:BC40"/>
    <mergeCell ref="BD40:BE40"/>
    <mergeCell ref="BF40:BJ41"/>
    <mergeCell ref="BB41:BC41"/>
    <mergeCell ref="BD41:BE41"/>
    <mergeCell ref="B40:B41"/>
    <mergeCell ref="C40:D41"/>
    <mergeCell ref="I40:J41"/>
    <mergeCell ref="K40:N41"/>
    <mergeCell ref="O46:S47"/>
    <mergeCell ref="BB46:BC46"/>
    <mergeCell ref="BD46:BE46"/>
    <mergeCell ref="BF46:BJ47"/>
    <mergeCell ref="BB47:BC47"/>
    <mergeCell ref="BD47:BE47"/>
    <mergeCell ref="B46:B47"/>
    <mergeCell ref="C46:D47"/>
    <mergeCell ref="I46:J47"/>
    <mergeCell ref="K46:N47"/>
    <mergeCell ref="O44:S45"/>
    <mergeCell ref="BB44:BC44"/>
    <mergeCell ref="BD44:BE44"/>
    <mergeCell ref="BF44:BJ45"/>
    <mergeCell ref="BB45:BC45"/>
    <mergeCell ref="BD45:BE45"/>
    <mergeCell ref="B44:B45"/>
    <mergeCell ref="C44:D45"/>
    <mergeCell ref="I44:J45"/>
    <mergeCell ref="K44:N45"/>
    <mergeCell ref="O50:S51"/>
    <mergeCell ref="BB50:BC50"/>
    <mergeCell ref="BD50:BE50"/>
    <mergeCell ref="BF50:BJ51"/>
    <mergeCell ref="BB51:BC51"/>
    <mergeCell ref="BD51:BE51"/>
    <mergeCell ref="B50:B51"/>
    <mergeCell ref="C50:D51"/>
    <mergeCell ref="I50:J51"/>
    <mergeCell ref="K50:N51"/>
    <mergeCell ref="O48:S49"/>
    <mergeCell ref="BB48:BC48"/>
    <mergeCell ref="BD48:BE48"/>
    <mergeCell ref="BF48:BJ49"/>
    <mergeCell ref="BB49:BC49"/>
    <mergeCell ref="BD49:BE49"/>
    <mergeCell ref="B48:B49"/>
    <mergeCell ref="C48:D49"/>
    <mergeCell ref="I48:J49"/>
    <mergeCell ref="K48:N49"/>
    <mergeCell ref="O54:S55"/>
    <mergeCell ref="BB54:BC54"/>
    <mergeCell ref="BD54:BE54"/>
    <mergeCell ref="BF54:BJ55"/>
    <mergeCell ref="BB55:BC55"/>
    <mergeCell ref="BD55:BE55"/>
    <mergeCell ref="B54:B55"/>
    <mergeCell ref="C54:D55"/>
    <mergeCell ref="I54:J55"/>
    <mergeCell ref="K54:N55"/>
    <mergeCell ref="O52:S53"/>
    <mergeCell ref="BB52:BC52"/>
    <mergeCell ref="BD52:BE52"/>
    <mergeCell ref="BF52:BJ53"/>
    <mergeCell ref="BB53:BC53"/>
    <mergeCell ref="BD53:BE53"/>
    <mergeCell ref="B52:B53"/>
    <mergeCell ref="C52:D53"/>
    <mergeCell ref="I52:J53"/>
    <mergeCell ref="K52:N53"/>
    <mergeCell ref="O58:S59"/>
    <mergeCell ref="BB58:BC58"/>
    <mergeCell ref="BD58:BE58"/>
    <mergeCell ref="BF58:BJ59"/>
    <mergeCell ref="BB59:BC59"/>
    <mergeCell ref="BD59:BE59"/>
    <mergeCell ref="B58:B59"/>
    <mergeCell ref="C58:D59"/>
    <mergeCell ref="I58:J59"/>
    <mergeCell ref="K58:N59"/>
    <mergeCell ref="O56:S57"/>
    <mergeCell ref="BB56:BC56"/>
    <mergeCell ref="BD56:BE56"/>
    <mergeCell ref="BF56:BJ57"/>
    <mergeCell ref="BB57:BC57"/>
    <mergeCell ref="BD57:BE57"/>
    <mergeCell ref="B56:B57"/>
    <mergeCell ref="C56:D57"/>
    <mergeCell ref="I56:J57"/>
    <mergeCell ref="K56:N57"/>
    <mergeCell ref="O62:S63"/>
    <mergeCell ref="BB62:BC62"/>
    <mergeCell ref="BD62:BE62"/>
    <mergeCell ref="BF62:BJ63"/>
    <mergeCell ref="BB63:BC63"/>
    <mergeCell ref="BD63:BE63"/>
    <mergeCell ref="B62:B63"/>
    <mergeCell ref="C62:D63"/>
    <mergeCell ref="I62:J63"/>
    <mergeCell ref="K62:N63"/>
    <mergeCell ref="O60:S61"/>
    <mergeCell ref="BB60:BC60"/>
    <mergeCell ref="BD60:BE60"/>
    <mergeCell ref="BF60:BJ61"/>
    <mergeCell ref="BB61:BC61"/>
    <mergeCell ref="BD61:BE61"/>
    <mergeCell ref="B60:B61"/>
    <mergeCell ref="C60:D61"/>
    <mergeCell ref="I60:J61"/>
    <mergeCell ref="K60:N61"/>
    <mergeCell ref="O66:S67"/>
    <mergeCell ref="BB66:BC66"/>
    <mergeCell ref="BD66:BE66"/>
    <mergeCell ref="BF66:BJ67"/>
    <mergeCell ref="BB67:BC67"/>
    <mergeCell ref="BD67:BE67"/>
    <mergeCell ref="B66:B67"/>
    <mergeCell ref="C66:D67"/>
    <mergeCell ref="I66:J67"/>
    <mergeCell ref="K66:N67"/>
    <mergeCell ref="O64:S65"/>
    <mergeCell ref="BB64:BC64"/>
    <mergeCell ref="BD64:BE64"/>
    <mergeCell ref="BF64:BJ65"/>
    <mergeCell ref="BB65:BC65"/>
    <mergeCell ref="BD65:BE65"/>
    <mergeCell ref="B64:B65"/>
    <mergeCell ref="C64:D65"/>
    <mergeCell ref="I64:J65"/>
    <mergeCell ref="K64:N65"/>
    <mergeCell ref="O70:S71"/>
    <mergeCell ref="BB70:BC70"/>
    <mergeCell ref="BD70:BE70"/>
    <mergeCell ref="BF70:BJ71"/>
    <mergeCell ref="BB71:BC71"/>
    <mergeCell ref="BD71:BE71"/>
    <mergeCell ref="B70:B71"/>
    <mergeCell ref="C70:D71"/>
    <mergeCell ref="I70:J71"/>
    <mergeCell ref="K70:N71"/>
    <mergeCell ref="O68:S69"/>
    <mergeCell ref="BB68:BC68"/>
    <mergeCell ref="BD68:BE68"/>
    <mergeCell ref="BF68:BJ69"/>
    <mergeCell ref="BB69:BC69"/>
    <mergeCell ref="BD69:BE69"/>
    <mergeCell ref="B68:B69"/>
    <mergeCell ref="C68:D69"/>
    <mergeCell ref="I68:J69"/>
    <mergeCell ref="K68:N69"/>
    <mergeCell ref="O214:S215"/>
    <mergeCell ref="BB214:BC214"/>
    <mergeCell ref="BD214:BE214"/>
    <mergeCell ref="BF214:BJ215"/>
    <mergeCell ref="BB215:BC215"/>
    <mergeCell ref="BD215:BE215"/>
    <mergeCell ref="B214:B215"/>
    <mergeCell ref="C214:D215"/>
    <mergeCell ref="I214:J215"/>
    <mergeCell ref="K214:N215"/>
    <mergeCell ref="O72:S73"/>
    <mergeCell ref="BB72:BC72"/>
    <mergeCell ref="BD72:BE72"/>
    <mergeCell ref="BF72:BJ73"/>
    <mergeCell ref="BB73:BC73"/>
    <mergeCell ref="BD73:BE73"/>
    <mergeCell ref="B72:B73"/>
    <mergeCell ref="C72:D73"/>
    <mergeCell ref="I72:J73"/>
    <mergeCell ref="K72:N73"/>
    <mergeCell ref="O76:S77"/>
    <mergeCell ref="BB76:BC76"/>
    <mergeCell ref="BD76:BE76"/>
    <mergeCell ref="BF76:BJ77"/>
    <mergeCell ref="BB77:BC77"/>
    <mergeCell ref="BD77:BE77"/>
    <mergeCell ref="B76:B77"/>
    <mergeCell ref="B74:B75"/>
    <mergeCell ref="B80:B81"/>
    <mergeCell ref="O78:S79"/>
    <mergeCell ref="BB74:BC74"/>
    <mergeCell ref="BD74:BE74"/>
    <mergeCell ref="BF74:BJ75"/>
    <mergeCell ref="BB75:BC75"/>
    <mergeCell ref="BD75:BE75"/>
    <mergeCell ref="C74:D75"/>
    <mergeCell ref="I74:J75"/>
    <mergeCell ref="K74:N75"/>
    <mergeCell ref="O80:S81"/>
    <mergeCell ref="BB80:BC80"/>
    <mergeCell ref="BD80:BE80"/>
    <mergeCell ref="BF80:BJ81"/>
    <mergeCell ref="BB81:BC81"/>
    <mergeCell ref="BD81:BE81"/>
    <mergeCell ref="C80:D81"/>
    <mergeCell ref="I80:J81"/>
    <mergeCell ref="K80:N81"/>
    <mergeCell ref="BD78:BE78"/>
    <mergeCell ref="BF78:BJ79"/>
    <mergeCell ref="BB79:BC79"/>
    <mergeCell ref="BD79:BE79"/>
    <mergeCell ref="BB78:BC78"/>
    <mergeCell ref="C76:D77"/>
    <mergeCell ref="I76:J77"/>
    <mergeCell ref="K76:N77"/>
    <mergeCell ref="O74:S75"/>
    <mergeCell ref="B78:B79"/>
    <mergeCell ref="C78:D79"/>
    <mergeCell ref="I78:J79"/>
    <mergeCell ref="K78:N79"/>
    <mergeCell ref="O84:S85"/>
    <mergeCell ref="BB84:BC84"/>
    <mergeCell ref="BD84:BE84"/>
    <mergeCell ref="BF84:BJ85"/>
    <mergeCell ref="BB85:BC85"/>
    <mergeCell ref="BD85:BE85"/>
    <mergeCell ref="B84:B85"/>
    <mergeCell ref="C84:D85"/>
    <mergeCell ref="I84:J85"/>
    <mergeCell ref="K84:N85"/>
    <mergeCell ref="O82:S83"/>
    <mergeCell ref="BB82:BC82"/>
    <mergeCell ref="BD82:BE82"/>
    <mergeCell ref="BF82:BJ83"/>
    <mergeCell ref="BB83:BC83"/>
    <mergeCell ref="BD83:BE83"/>
    <mergeCell ref="B82:B83"/>
    <mergeCell ref="C82:D83"/>
    <mergeCell ref="I82:J83"/>
    <mergeCell ref="K82:N83"/>
    <mergeCell ref="O88:S89"/>
    <mergeCell ref="BB88:BC88"/>
    <mergeCell ref="BD88:BE88"/>
    <mergeCell ref="BF88:BJ89"/>
    <mergeCell ref="BB89:BC89"/>
    <mergeCell ref="BD89:BE89"/>
    <mergeCell ref="B88:B89"/>
    <mergeCell ref="C88:D89"/>
    <mergeCell ref="I88:J89"/>
    <mergeCell ref="K88:N89"/>
    <mergeCell ref="O86:S87"/>
    <mergeCell ref="BB86:BC86"/>
    <mergeCell ref="BD86:BE86"/>
    <mergeCell ref="BF86:BJ87"/>
    <mergeCell ref="BB87:BC87"/>
    <mergeCell ref="BD87:BE87"/>
    <mergeCell ref="B86:B87"/>
    <mergeCell ref="C86:D87"/>
    <mergeCell ref="I86:J87"/>
    <mergeCell ref="K86:N87"/>
    <mergeCell ref="O92:S93"/>
    <mergeCell ref="BB92:BC92"/>
    <mergeCell ref="BD92:BE92"/>
    <mergeCell ref="BF92:BJ93"/>
    <mergeCell ref="BB93:BC93"/>
    <mergeCell ref="BD93:BE93"/>
    <mergeCell ref="B92:B93"/>
    <mergeCell ref="C92:D93"/>
    <mergeCell ref="I92:J93"/>
    <mergeCell ref="K92:N93"/>
    <mergeCell ref="O90:S91"/>
    <mergeCell ref="BB90:BC90"/>
    <mergeCell ref="BD90:BE90"/>
    <mergeCell ref="BF90:BJ91"/>
    <mergeCell ref="BB91:BC91"/>
    <mergeCell ref="BD91:BE91"/>
    <mergeCell ref="B90:B91"/>
    <mergeCell ref="C90:D91"/>
    <mergeCell ref="I90:J91"/>
    <mergeCell ref="K90:N91"/>
    <mergeCell ref="O96:S97"/>
    <mergeCell ref="BB96:BC96"/>
    <mergeCell ref="BD96:BE96"/>
    <mergeCell ref="BF96:BJ97"/>
    <mergeCell ref="BB97:BC97"/>
    <mergeCell ref="BD97:BE97"/>
    <mergeCell ref="B96:B97"/>
    <mergeCell ref="C96:D97"/>
    <mergeCell ref="I96:J97"/>
    <mergeCell ref="K96:N97"/>
    <mergeCell ref="O94:S95"/>
    <mergeCell ref="BB94:BC94"/>
    <mergeCell ref="BD94:BE94"/>
    <mergeCell ref="BF94:BJ95"/>
    <mergeCell ref="BB95:BC95"/>
    <mergeCell ref="BD95:BE95"/>
    <mergeCell ref="B94:B95"/>
    <mergeCell ref="C94:D95"/>
    <mergeCell ref="I94:J95"/>
    <mergeCell ref="K94:N95"/>
    <mergeCell ref="O100:S101"/>
    <mergeCell ref="BB100:BC100"/>
    <mergeCell ref="BD100:BE100"/>
    <mergeCell ref="BF100:BJ101"/>
    <mergeCell ref="BB101:BC101"/>
    <mergeCell ref="BD101:BE101"/>
    <mergeCell ref="B100:B101"/>
    <mergeCell ref="C100:D101"/>
    <mergeCell ref="I100:J101"/>
    <mergeCell ref="K100:N101"/>
    <mergeCell ref="O98:S99"/>
    <mergeCell ref="BB98:BC98"/>
    <mergeCell ref="BD98:BE98"/>
    <mergeCell ref="BF98:BJ99"/>
    <mergeCell ref="BB99:BC99"/>
    <mergeCell ref="BD99:BE99"/>
    <mergeCell ref="B98:B99"/>
    <mergeCell ref="C98:D99"/>
    <mergeCell ref="I98:J99"/>
    <mergeCell ref="K98:N99"/>
    <mergeCell ref="O104:S105"/>
    <mergeCell ref="BB104:BC104"/>
    <mergeCell ref="BD104:BE104"/>
    <mergeCell ref="BF104:BJ105"/>
    <mergeCell ref="BB105:BC105"/>
    <mergeCell ref="BD105:BE105"/>
    <mergeCell ref="B104:B105"/>
    <mergeCell ref="C104:D105"/>
    <mergeCell ref="I104:J105"/>
    <mergeCell ref="K104:N105"/>
    <mergeCell ref="O102:S103"/>
    <mergeCell ref="BB102:BC102"/>
    <mergeCell ref="BD102:BE102"/>
    <mergeCell ref="BF102:BJ103"/>
    <mergeCell ref="BB103:BC103"/>
    <mergeCell ref="BD103:BE103"/>
    <mergeCell ref="B102:B103"/>
    <mergeCell ref="C102:D103"/>
    <mergeCell ref="I102:J103"/>
    <mergeCell ref="K102:N103"/>
    <mergeCell ref="O108:S109"/>
    <mergeCell ref="BB108:BC108"/>
    <mergeCell ref="BD108:BE108"/>
    <mergeCell ref="BF108:BJ109"/>
    <mergeCell ref="BB109:BC109"/>
    <mergeCell ref="BD109:BE109"/>
    <mergeCell ref="B108:B109"/>
    <mergeCell ref="C108:D109"/>
    <mergeCell ref="I108:J109"/>
    <mergeCell ref="K108:N109"/>
    <mergeCell ref="O106:S107"/>
    <mergeCell ref="BB106:BC106"/>
    <mergeCell ref="BD106:BE106"/>
    <mergeCell ref="BF106:BJ107"/>
    <mergeCell ref="BB107:BC107"/>
    <mergeCell ref="BD107:BE107"/>
    <mergeCell ref="B106:B107"/>
    <mergeCell ref="C106:D107"/>
    <mergeCell ref="I106:J107"/>
    <mergeCell ref="K106:N107"/>
    <mergeCell ref="O112:S113"/>
    <mergeCell ref="BB112:BC112"/>
    <mergeCell ref="BD112:BE112"/>
    <mergeCell ref="BF112:BJ113"/>
    <mergeCell ref="BB113:BC113"/>
    <mergeCell ref="BD113:BE113"/>
    <mergeCell ref="B112:B113"/>
    <mergeCell ref="C112:D113"/>
    <mergeCell ref="I112:J113"/>
    <mergeCell ref="K112:N113"/>
    <mergeCell ref="O110:S111"/>
    <mergeCell ref="BB110:BC110"/>
    <mergeCell ref="BD110:BE110"/>
    <mergeCell ref="BF110:BJ111"/>
    <mergeCell ref="BB111:BC111"/>
    <mergeCell ref="BD111:BE111"/>
    <mergeCell ref="B110:B111"/>
    <mergeCell ref="C110:D111"/>
    <mergeCell ref="I110:J111"/>
    <mergeCell ref="K110:N111"/>
    <mergeCell ref="O116:S117"/>
    <mergeCell ref="BB116:BC116"/>
    <mergeCell ref="BD116:BE116"/>
    <mergeCell ref="BF116:BJ117"/>
    <mergeCell ref="BB117:BC117"/>
    <mergeCell ref="BD117:BE117"/>
    <mergeCell ref="B116:B117"/>
    <mergeCell ref="C116:D117"/>
    <mergeCell ref="I116:J117"/>
    <mergeCell ref="K116:N117"/>
    <mergeCell ref="O114:S115"/>
    <mergeCell ref="BB114:BC114"/>
    <mergeCell ref="BD114:BE114"/>
    <mergeCell ref="BF114:BJ115"/>
    <mergeCell ref="BB115:BC115"/>
    <mergeCell ref="BD115:BE115"/>
    <mergeCell ref="B114:B115"/>
    <mergeCell ref="C114:D115"/>
    <mergeCell ref="I114:J115"/>
    <mergeCell ref="K114:N115"/>
    <mergeCell ref="O120:S121"/>
    <mergeCell ref="BB120:BC120"/>
    <mergeCell ref="BD120:BE120"/>
    <mergeCell ref="BF120:BJ121"/>
    <mergeCell ref="BB121:BC121"/>
    <mergeCell ref="BD121:BE121"/>
    <mergeCell ref="B120:B121"/>
    <mergeCell ref="C120:D121"/>
    <mergeCell ref="I120:J121"/>
    <mergeCell ref="K120:N121"/>
    <mergeCell ref="O118:S119"/>
    <mergeCell ref="BB118:BC118"/>
    <mergeCell ref="BD118:BE118"/>
    <mergeCell ref="BF118:BJ119"/>
    <mergeCell ref="BB119:BC119"/>
    <mergeCell ref="BD119:BE119"/>
    <mergeCell ref="B118:B119"/>
    <mergeCell ref="C118:D119"/>
    <mergeCell ref="I118:J119"/>
    <mergeCell ref="K118:N119"/>
    <mergeCell ref="O124:S125"/>
    <mergeCell ref="BB124:BC124"/>
    <mergeCell ref="BD124:BE124"/>
    <mergeCell ref="BF124:BJ125"/>
    <mergeCell ref="BB125:BC125"/>
    <mergeCell ref="BD125:BE125"/>
    <mergeCell ref="B124:B125"/>
    <mergeCell ref="C124:D125"/>
    <mergeCell ref="I124:J125"/>
    <mergeCell ref="K124:N125"/>
    <mergeCell ref="O122:S123"/>
    <mergeCell ref="BB122:BC122"/>
    <mergeCell ref="BD122:BE122"/>
    <mergeCell ref="BF122:BJ123"/>
    <mergeCell ref="BB123:BC123"/>
    <mergeCell ref="BD123:BE123"/>
    <mergeCell ref="B122:B123"/>
    <mergeCell ref="C122:D123"/>
    <mergeCell ref="I122:J123"/>
    <mergeCell ref="K122:N123"/>
    <mergeCell ref="O128:S129"/>
    <mergeCell ref="BB128:BC128"/>
    <mergeCell ref="BD128:BE128"/>
    <mergeCell ref="BF128:BJ129"/>
    <mergeCell ref="BB129:BC129"/>
    <mergeCell ref="BD129:BE129"/>
    <mergeCell ref="B128:B129"/>
    <mergeCell ref="C128:D129"/>
    <mergeCell ref="I128:J129"/>
    <mergeCell ref="K128:N129"/>
    <mergeCell ref="O126:S127"/>
    <mergeCell ref="BB126:BC126"/>
    <mergeCell ref="BD126:BE126"/>
    <mergeCell ref="BF126:BJ127"/>
    <mergeCell ref="BB127:BC127"/>
    <mergeCell ref="BD127:BE127"/>
    <mergeCell ref="B126:B127"/>
    <mergeCell ref="C126:D127"/>
    <mergeCell ref="I126:J127"/>
    <mergeCell ref="K126:N127"/>
    <mergeCell ref="O132:S133"/>
    <mergeCell ref="BB132:BC132"/>
    <mergeCell ref="BD132:BE132"/>
    <mergeCell ref="BF132:BJ133"/>
    <mergeCell ref="BB133:BC133"/>
    <mergeCell ref="BD133:BE133"/>
    <mergeCell ref="B132:B133"/>
    <mergeCell ref="C132:D133"/>
    <mergeCell ref="I132:J133"/>
    <mergeCell ref="K132:N133"/>
    <mergeCell ref="O130:S131"/>
    <mergeCell ref="BB130:BC130"/>
    <mergeCell ref="BD130:BE130"/>
    <mergeCell ref="BF130:BJ131"/>
    <mergeCell ref="BB131:BC131"/>
    <mergeCell ref="BD131:BE131"/>
    <mergeCell ref="B130:B131"/>
    <mergeCell ref="C130:D131"/>
    <mergeCell ref="I130:J131"/>
    <mergeCell ref="K130:N131"/>
    <mergeCell ref="O136:S137"/>
    <mergeCell ref="BB136:BC136"/>
    <mergeCell ref="BD136:BE136"/>
    <mergeCell ref="BF136:BJ137"/>
    <mergeCell ref="BB137:BC137"/>
    <mergeCell ref="BD137:BE137"/>
    <mergeCell ref="B136:B137"/>
    <mergeCell ref="C136:D137"/>
    <mergeCell ref="I136:J137"/>
    <mergeCell ref="K136:N137"/>
    <mergeCell ref="O134:S135"/>
    <mergeCell ref="BB134:BC134"/>
    <mergeCell ref="BD134:BE134"/>
    <mergeCell ref="BF134:BJ135"/>
    <mergeCell ref="BB135:BC135"/>
    <mergeCell ref="BD135:BE135"/>
    <mergeCell ref="B134:B135"/>
    <mergeCell ref="C134:D135"/>
    <mergeCell ref="I134:J135"/>
    <mergeCell ref="K134:N135"/>
    <mergeCell ref="O140:S141"/>
    <mergeCell ref="BB140:BC140"/>
    <mergeCell ref="BD140:BE140"/>
    <mergeCell ref="BF140:BJ141"/>
    <mergeCell ref="BB141:BC141"/>
    <mergeCell ref="BD141:BE141"/>
    <mergeCell ref="B140:B141"/>
    <mergeCell ref="C140:D141"/>
    <mergeCell ref="I140:J141"/>
    <mergeCell ref="K140:N141"/>
    <mergeCell ref="O138:S139"/>
    <mergeCell ref="BB138:BC138"/>
    <mergeCell ref="BD138:BE138"/>
    <mergeCell ref="BF138:BJ139"/>
    <mergeCell ref="BB139:BC139"/>
    <mergeCell ref="BD139:BE139"/>
    <mergeCell ref="B138:B139"/>
    <mergeCell ref="C138:D139"/>
    <mergeCell ref="I138:J139"/>
    <mergeCell ref="K138:N139"/>
    <mergeCell ref="O144:S145"/>
    <mergeCell ref="BB144:BC144"/>
    <mergeCell ref="BD144:BE144"/>
    <mergeCell ref="BF144:BJ145"/>
    <mergeCell ref="BB145:BC145"/>
    <mergeCell ref="BD145:BE145"/>
    <mergeCell ref="B144:B145"/>
    <mergeCell ref="C144:D145"/>
    <mergeCell ref="I144:J145"/>
    <mergeCell ref="K144:N145"/>
    <mergeCell ref="O142:S143"/>
    <mergeCell ref="BB142:BC142"/>
    <mergeCell ref="BD142:BE142"/>
    <mergeCell ref="BF142:BJ143"/>
    <mergeCell ref="BB143:BC143"/>
    <mergeCell ref="BD143:BE143"/>
    <mergeCell ref="B142:B143"/>
    <mergeCell ref="C142:D143"/>
    <mergeCell ref="I142:J143"/>
    <mergeCell ref="K142:N143"/>
    <mergeCell ref="O148:S149"/>
    <mergeCell ref="BB148:BC148"/>
    <mergeCell ref="BD148:BE148"/>
    <mergeCell ref="BF148:BJ149"/>
    <mergeCell ref="BB149:BC149"/>
    <mergeCell ref="BD149:BE149"/>
    <mergeCell ref="B148:B149"/>
    <mergeCell ref="C148:D149"/>
    <mergeCell ref="I148:J149"/>
    <mergeCell ref="K148:N149"/>
    <mergeCell ref="O146:S147"/>
    <mergeCell ref="BB146:BC146"/>
    <mergeCell ref="BD146:BE146"/>
    <mergeCell ref="BF146:BJ147"/>
    <mergeCell ref="BB147:BC147"/>
    <mergeCell ref="BD147:BE147"/>
    <mergeCell ref="B146:B147"/>
    <mergeCell ref="C146:D147"/>
    <mergeCell ref="I146:J147"/>
    <mergeCell ref="K146:N147"/>
    <mergeCell ref="O152:S153"/>
    <mergeCell ref="BB152:BC152"/>
    <mergeCell ref="BD152:BE152"/>
    <mergeCell ref="BF152:BJ153"/>
    <mergeCell ref="BB153:BC153"/>
    <mergeCell ref="BD153:BE153"/>
    <mergeCell ref="B152:B153"/>
    <mergeCell ref="C152:D153"/>
    <mergeCell ref="I152:J153"/>
    <mergeCell ref="K152:N153"/>
    <mergeCell ref="O150:S151"/>
    <mergeCell ref="BB150:BC150"/>
    <mergeCell ref="BD150:BE150"/>
    <mergeCell ref="BF150:BJ151"/>
    <mergeCell ref="BB151:BC151"/>
    <mergeCell ref="BD151:BE151"/>
    <mergeCell ref="B150:B151"/>
    <mergeCell ref="C150:D151"/>
    <mergeCell ref="I150:J151"/>
    <mergeCell ref="K150:N151"/>
    <mergeCell ref="O156:S157"/>
    <mergeCell ref="BB156:BC156"/>
    <mergeCell ref="BD156:BE156"/>
    <mergeCell ref="BF156:BJ157"/>
    <mergeCell ref="BB157:BC157"/>
    <mergeCell ref="BD157:BE157"/>
    <mergeCell ref="B156:B157"/>
    <mergeCell ref="C156:D157"/>
    <mergeCell ref="I156:J157"/>
    <mergeCell ref="K156:N157"/>
    <mergeCell ref="O154:S155"/>
    <mergeCell ref="BB154:BC154"/>
    <mergeCell ref="BD154:BE154"/>
    <mergeCell ref="BF154:BJ155"/>
    <mergeCell ref="BB155:BC155"/>
    <mergeCell ref="BD155:BE155"/>
    <mergeCell ref="B154:B155"/>
    <mergeCell ref="C154:D155"/>
    <mergeCell ref="I154:J155"/>
    <mergeCell ref="K154:N155"/>
    <mergeCell ref="O160:S161"/>
    <mergeCell ref="BB160:BC160"/>
    <mergeCell ref="BD160:BE160"/>
    <mergeCell ref="BF160:BJ161"/>
    <mergeCell ref="BB161:BC161"/>
    <mergeCell ref="BD161:BE161"/>
    <mergeCell ref="B160:B161"/>
    <mergeCell ref="C160:D161"/>
    <mergeCell ref="I160:J161"/>
    <mergeCell ref="K160:N161"/>
    <mergeCell ref="O158:S159"/>
    <mergeCell ref="BB158:BC158"/>
    <mergeCell ref="BD158:BE158"/>
    <mergeCell ref="BF158:BJ159"/>
    <mergeCell ref="BB159:BC159"/>
    <mergeCell ref="BD159:BE159"/>
    <mergeCell ref="B158:B159"/>
    <mergeCell ref="C158:D159"/>
    <mergeCell ref="I158:J159"/>
    <mergeCell ref="K158:N159"/>
    <mergeCell ref="O164:S165"/>
    <mergeCell ref="BB164:BC164"/>
    <mergeCell ref="BD164:BE164"/>
    <mergeCell ref="BF164:BJ165"/>
    <mergeCell ref="BB165:BC165"/>
    <mergeCell ref="BD165:BE165"/>
    <mergeCell ref="B164:B165"/>
    <mergeCell ref="C164:D165"/>
    <mergeCell ref="I164:J165"/>
    <mergeCell ref="K164:N165"/>
    <mergeCell ref="O162:S163"/>
    <mergeCell ref="BB162:BC162"/>
    <mergeCell ref="BD162:BE162"/>
    <mergeCell ref="BF162:BJ163"/>
    <mergeCell ref="BB163:BC163"/>
    <mergeCell ref="BD163:BE163"/>
    <mergeCell ref="B162:B163"/>
    <mergeCell ref="C162:D163"/>
    <mergeCell ref="I162:J163"/>
    <mergeCell ref="K162:N163"/>
    <mergeCell ref="O168:S169"/>
    <mergeCell ref="BB168:BC168"/>
    <mergeCell ref="BD168:BE168"/>
    <mergeCell ref="BF168:BJ169"/>
    <mergeCell ref="BB169:BC169"/>
    <mergeCell ref="BD169:BE169"/>
    <mergeCell ref="B168:B169"/>
    <mergeCell ref="C168:D169"/>
    <mergeCell ref="I168:J169"/>
    <mergeCell ref="K168:N169"/>
    <mergeCell ref="O166:S167"/>
    <mergeCell ref="BB166:BC166"/>
    <mergeCell ref="BD166:BE166"/>
    <mergeCell ref="BF166:BJ167"/>
    <mergeCell ref="BB167:BC167"/>
    <mergeCell ref="BD167:BE167"/>
    <mergeCell ref="B166:B167"/>
    <mergeCell ref="C166:D167"/>
    <mergeCell ref="I166:J167"/>
    <mergeCell ref="K166:N167"/>
    <mergeCell ref="O172:S173"/>
    <mergeCell ref="BB172:BC172"/>
    <mergeCell ref="BD172:BE172"/>
    <mergeCell ref="BF172:BJ173"/>
    <mergeCell ref="BB173:BC173"/>
    <mergeCell ref="BD173:BE173"/>
    <mergeCell ref="B172:B173"/>
    <mergeCell ref="C172:D173"/>
    <mergeCell ref="I172:J173"/>
    <mergeCell ref="K172:N173"/>
    <mergeCell ref="O170:S171"/>
    <mergeCell ref="BB170:BC170"/>
    <mergeCell ref="BD170:BE170"/>
    <mergeCell ref="BF170:BJ171"/>
    <mergeCell ref="BB171:BC171"/>
    <mergeCell ref="BD171:BE171"/>
    <mergeCell ref="B170:B171"/>
    <mergeCell ref="C170:D171"/>
    <mergeCell ref="I170:J171"/>
    <mergeCell ref="K170:N171"/>
    <mergeCell ref="O176:S177"/>
    <mergeCell ref="BB176:BC176"/>
    <mergeCell ref="BD176:BE176"/>
    <mergeCell ref="BF176:BJ177"/>
    <mergeCell ref="BB177:BC177"/>
    <mergeCell ref="BD177:BE177"/>
    <mergeCell ref="B176:B177"/>
    <mergeCell ref="C176:D177"/>
    <mergeCell ref="I176:J177"/>
    <mergeCell ref="K176:N177"/>
    <mergeCell ref="O174:S175"/>
    <mergeCell ref="BB174:BC174"/>
    <mergeCell ref="BD174:BE174"/>
    <mergeCell ref="BF174:BJ175"/>
    <mergeCell ref="BB175:BC175"/>
    <mergeCell ref="BD175:BE175"/>
    <mergeCell ref="B174:B175"/>
    <mergeCell ref="C174:D175"/>
    <mergeCell ref="I174:J175"/>
    <mergeCell ref="K174:N175"/>
    <mergeCell ref="O180:S181"/>
    <mergeCell ref="BB180:BC180"/>
    <mergeCell ref="BD180:BE180"/>
    <mergeCell ref="BF180:BJ181"/>
    <mergeCell ref="BB181:BC181"/>
    <mergeCell ref="BD181:BE181"/>
    <mergeCell ref="B180:B181"/>
    <mergeCell ref="C180:D181"/>
    <mergeCell ref="I180:J181"/>
    <mergeCell ref="K180:N181"/>
    <mergeCell ref="O178:S179"/>
    <mergeCell ref="BB178:BC178"/>
    <mergeCell ref="BD178:BE178"/>
    <mergeCell ref="BF178:BJ179"/>
    <mergeCell ref="BB179:BC179"/>
    <mergeCell ref="BD179:BE179"/>
    <mergeCell ref="B178:B179"/>
    <mergeCell ref="C178:D179"/>
    <mergeCell ref="I178:J179"/>
    <mergeCell ref="K178:N179"/>
    <mergeCell ref="O184:S185"/>
    <mergeCell ref="BB184:BC184"/>
    <mergeCell ref="BD184:BE184"/>
    <mergeCell ref="BF184:BJ185"/>
    <mergeCell ref="BB185:BC185"/>
    <mergeCell ref="BD185:BE185"/>
    <mergeCell ref="B184:B185"/>
    <mergeCell ref="C184:D185"/>
    <mergeCell ref="I184:J185"/>
    <mergeCell ref="K184:N185"/>
    <mergeCell ref="O182:S183"/>
    <mergeCell ref="BB182:BC182"/>
    <mergeCell ref="BD182:BE182"/>
    <mergeCell ref="BF182:BJ183"/>
    <mergeCell ref="BB183:BC183"/>
    <mergeCell ref="BD183:BE183"/>
    <mergeCell ref="B182:B183"/>
    <mergeCell ref="C182:D183"/>
    <mergeCell ref="I182:J183"/>
    <mergeCell ref="K182:N183"/>
    <mergeCell ref="O188:S189"/>
    <mergeCell ref="BB188:BC188"/>
    <mergeCell ref="BD188:BE188"/>
    <mergeCell ref="BF188:BJ189"/>
    <mergeCell ref="BB189:BC189"/>
    <mergeCell ref="BD189:BE189"/>
    <mergeCell ref="B188:B189"/>
    <mergeCell ref="C188:D189"/>
    <mergeCell ref="I188:J189"/>
    <mergeCell ref="K188:N189"/>
    <mergeCell ref="O186:S187"/>
    <mergeCell ref="BB186:BC186"/>
    <mergeCell ref="BD186:BE186"/>
    <mergeCell ref="BF186:BJ187"/>
    <mergeCell ref="BB187:BC187"/>
    <mergeCell ref="BD187:BE187"/>
    <mergeCell ref="B186:B187"/>
    <mergeCell ref="C186:D187"/>
    <mergeCell ref="I186:J187"/>
    <mergeCell ref="K186:N187"/>
    <mergeCell ref="O192:S193"/>
    <mergeCell ref="BB192:BC192"/>
    <mergeCell ref="BD192:BE192"/>
    <mergeCell ref="BF192:BJ193"/>
    <mergeCell ref="BB193:BC193"/>
    <mergeCell ref="BD193:BE193"/>
    <mergeCell ref="B192:B193"/>
    <mergeCell ref="C192:D193"/>
    <mergeCell ref="I192:J193"/>
    <mergeCell ref="K192:N193"/>
    <mergeCell ref="O190:S191"/>
    <mergeCell ref="BB190:BC190"/>
    <mergeCell ref="BD190:BE190"/>
    <mergeCell ref="BF190:BJ191"/>
    <mergeCell ref="BB191:BC191"/>
    <mergeCell ref="BD191:BE191"/>
    <mergeCell ref="B190:B191"/>
    <mergeCell ref="C190:D191"/>
    <mergeCell ref="I190:J191"/>
    <mergeCell ref="K190:N191"/>
    <mergeCell ref="O196:S197"/>
    <mergeCell ref="BB196:BC196"/>
    <mergeCell ref="BD196:BE196"/>
    <mergeCell ref="BF196:BJ197"/>
    <mergeCell ref="BB197:BC197"/>
    <mergeCell ref="BD197:BE197"/>
    <mergeCell ref="B196:B197"/>
    <mergeCell ref="C196:D197"/>
    <mergeCell ref="I196:J197"/>
    <mergeCell ref="K196:N197"/>
    <mergeCell ref="O194:S195"/>
    <mergeCell ref="BB194:BC194"/>
    <mergeCell ref="BD194:BE194"/>
    <mergeCell ref="BF194:BJ195"/>
    <mergeCell ref="BB195:BC195"/>
    <mergeCell ref="BD195:BE195"/>
    <mergeCell ref="B194:B195"/>
    <mergeCell ref="C194:D195"/>
    <mergeCell ref="I194:J195"/>
    <mergeCell ref="K194:N195"/>
    <mergeCell ref="O200:S201"/>
    <mergeCell ref="BB200:BC200"/>
    <mergeCell ref="BD200:BE200"/>
    <mergeCell ref="BF200:BJ201"/>
    <mergeCell ref="BB201:BC201"/>
    <mergeCell ref="BD201:BE201"/>
    <mergeCell ref="B200:B201"/>
    <mergeCell ref="C200:D201"/>
    <mergeCell ref="I200:J201"/>
    <mergeCell ref="K200:N201"/>
    <mergeCell ref="O198:S199"/>
    <mergeCell ref="BB198:BC198"/>
    <mergeCell ref="BD198:BE198"/>
    <mergeCell ref="BF198:BJ199"/>
    <mergeCell ref="BB199:BC199"/>
    <mergeCell ref="BD199:BE199"/>
    <mergeCell ref="B198:B199"/>
    <mergeCell ref="C198:D199"/>
    <mergeCell ref="I198:J199"/>
    <mergeCell ref="K198:N199"/>
    <mergeCell ref="O204:S205"/>
    <mergeCell ref="BB204:BC204"/>
    <mergeCell ref="BD204:BE204"/>
    <mergeCell ref="BF204:BJ205"/>
    <mergeCell ref="BB205:BC205"/>
    <mergeCell ref="BD205:BE205"/>
    <mergeCell ref="B204:B205"/>
    <mergeCell ref="C204:D205"/>
    <mergeCell ref="I204:J205"/>
    <mergeCell ref="K204:N205"/>
    <mergeCell ref="O202:S203"/>
    <mergeCell ref="BB202:BC202"/>
    <mergeCell ref="BD202:BE202"/>
    <mergeCell ref="BF202:BJ203"/>
    <mergeCell ref="BB203:BC203"/>
    <mergeCell ref="BD203:BE203"/>
    <mergeCell ref="B202:B203"/>
    <mergeCell ref="C202:D203"/>
    <mergeCell ref="I202:J203"/>
    <mergeCell ref="K202:N203"/>
    <mergeCell ref="O208:S209"/>
    <mergeCell ref="BB208:BC208"/>
    <mergeCell ref="BD208:BE208"/>
    <mergeCell ref="BF208:BJ209"/>
    <mergeCell ref="BB209:BC209"/>
    <mergeCell ref="BD209:BE209"/>
    <mergeCell ref="B208:B209"/>
    <mergeCell ref="C208:D209"/>
    <mergeCell ref="I208:J209"/>
    <mergeCell ref="K208:N209"/>
    <mergeCell ref="O206:S207"/>
    <mergeCell ref="BB206:BC206"/>
    <mergeCell ref="BD206:BE206"/>
    <mergeCell ref="BF206:BJ207"/>
    <mergeCell ref="BB207:BC207"/>
    <mergeCell ref="BD207:BE207"/>
    <mergeCell ref="B206:B207"/>
    <mergeCell ref="C206:D207"/>
    <mergeCell ref="I206:J207"/>
    <mergeCell ref="K206:N207"/>
    <mergeCell ref="O212:S213"/>
    <mergeCell ref="BB212:BC212"/>
    <mergeCell ref="BD212:BE212"/>
    <mergeCell ref="BF212:BJ213"/>
    <mergeCell ref="BB213:BC213"/>
    <mergeCell ref="BD213:BE213"/>
    <mergeCell ref="B212:B213"/>
    <mergeCell ref="C212:D213"/>
    <mergeCell ref="I212:J213"/>
    <mergeCell ref="K212:N213"/>
    <mergeCell ref="O210:S211"/>
    <mergeCell ref="BB210:BC210"/>
    <mergeCell ref="BD210:BE210"/>
    <mergeCell ref="BF210:BJ211"/>
    <mergeCell ref="BB211:BC211"/>
    <mergeCell ref="BD211:BE211"/>
    <mergeCell ref="B210:B211"/>
    <mergeCell ref="C210:D211"/>
    <mergeCell ref="I210:J211"/>
    <mergeCell ref="K210:N211"/>
  </mergeCells>
  <phoneticPr fontId="2"/>
  <conditionalFormatting sqref="BB17:BE17">
    <cfRule type="expression" dxfId="199" priority="235">
      <formula>INDIRECT(ADDRESS(ROW(),COLUMN()))=TRUNC(INDIRECT(ADDRESS(ROW(),COLUMN())))</formula>
    </cfRule>
  </conditionalFormatting>
  <conditionalFormatting sqref="BB19:BE19">
    <cfRule type="expression" dxfId="198" priority="234">
      <formula>INDIRECT(ADDRESS(ROW(),COLUMN()))=TRUNC(INDIRECT(ADDRESS(ROW(),COLUMN())))</formula>
    </cfRule>
  </conditionalFormatting>
  <conditionalFormatting sqref="BB21:BE21">
    <cfRule type="expression" dxfId="197" priority="233">
      <formula>INDIRECT(ADDRESS(ROW(),COLUMN()))=TRUNC(INDIRECT(ADDRESS(ROW(),COLUMN())))</formula>
    </cfRule>
  </conditionalFormatting>
  <conditionalFormatting sqref="BB23:BE23">
    <cfRule type="expression" dxfId="196" priority="232">
      <formula>INDIRECT(ADDRESS(ROW(),COLUMN()))=TRUNC(INDIRECT(ADDRESS(ROW(),COLUMN())))</formula>
    </cfRule>
  </conditionalFormatting>
  <conditionalFormatting sqref="BB25:BE25">
    <cfRule type="expression" dxfId="195" priority="231">
      <formula>INDIRECT(ADDRESS(ROW(),COLUMN()))=TRUNC(INDIRECT(ADDRESS(ROW(),COLUMN())))</formula>
    </cfRule>
  </conditionalFormatting>
  <conditionalFormatting sqref="BB27:BE27">
    <cfRule type="expression" dxfId="194" priority="230">
      <formula>INDIRECT(ADDRESS(ROW(),COLUMN()))=TRUNC(INDIRECT(ADDRESS(ROW(),COLUMN())))</formula>
    </cfRule>
  </conditionalFormatting>
  <conditionalFormatting sqref="BB29:BE29">
    <cfRule type="expression" dxfId="193" priority="229">
      <formula>INDIRECT(ADDRESS(ROW(),COLUMN()))=TRUNC(INDIRECT(ADDRESS(ROW(),COLUMN())))</formula>
    </cfRule>
  </conditionalFormatting>
  <conditionalFormatting sqref="BB31:BE31">
    <cfRule type="expression" dxfId="192" priority="228">
      <formula>INDIRECT(ADDRESS(ROW(),COLUMN()))=TRUNC(INDIRECT(ADDRESS(ROW(),COLUMN())))</formula>
    </cfRule>
  </conditionalFormatting>
  <conditionalFormatting sqref="BB33:BE33">
    <cfRule type="expression" dxfId="191" priority="227">
      <formula>INDIRECT(ADDRESS(ROW(),COLUMN()))=TRUNC(INDIRECT(ADDRESS(ROW(),COLUMN())))</formula>
    </cfRule>
  </conditionalFormatting>
  <conditionalFormatting sqref="BB35:BE35">
    <cfRule type="expression" dxfId="190" priority="226">
      <formula>INDIRECT(ADDRESS(ROW(),COLUMN()))=TRUNC(INDIRECT(ADDRESS(ROW(),COLUMN())))</formula>
    </cfRule>
  </conditionalFormatting>
  <conditionalFormatting sqref="BB37:BE37">
    <cfRule type="expression" dxfId="189" priority="225">
      <formula>INDIRECT(ADDRESS(ROW(),COLUMN()))=TRUNC(INDIRECT(ADDRESS(ROW(),COLUMN())))</formula>
    </cfRule>
  </conditionalFormatting>
  <conditionalFormatting sqref="BB39:BE39">
    <cfRule type="expression" dxfId="188" priority="224">
      <formula>INDIRECT(ADDRESS(ROW(),COLUMN()))=TRUNC(INDIRECT(ADDRESS(ROW(),COLUMN())))</formula>
    </cfRule>
  </conditionalFormatting>
  <conditionalFormatting sqref="BB41:BE41">
    <cfRule type="expression" dxfId="187" priority="223">
      <formula>INDIRECT(ADDRESS(ROW(),COLUMN()))=TRUNC(INDIRECT(ADDRESS(ROW(),COLUMN())))</formula>
    </cfRule>
  </conditionalFormatting>
  <conditionalFormatting sqref="BB43:BE43">
    <cfRule type="expression" dxfId="186" priority="222">
      <formula>INDIRECT(ADDRESS(ROW(),COLUMN()))=TRUNC(INDIRECT(ADDRESS(ROW(),COLUMN())))</formula>
    </cfRule>
  </conditionalFormatting>
  <conditionalFormatting sqref="BB45:BE45">
    <cfRule type="expression" dxfId="185" priority="221">
      <formula>INDIRECT(ADDRESS(ROW(),COLUMN()))=TRUNC(INDIRECT(ADDRESS(ROW(),COLUMN())))</formula>
    </cfRule>
  </conditionalFormatting>
  <conditionalFormatting sqref="BB47:BE47">
    <cfRule type="expression" dxfId="184" priority="220">
      <formula>INDIRECT(ADDRESS(ROW(),COLUMN()))=TRUNC(INDIRECT(ADDRESS(ROW(),COLUMN())))</formula>
    </cfRule>
  </conditionalFormatting>
  <conditionalFormatting sqref="BB49:BE49">
    <cfRule type="expression" dxfId="183" priority="219">
      <formula>INDIRECT(ADDRESS(ROW(),COLUMN()))=TRUNC(INDIRECT(ADDRESS(ROW(),COLUMN())))</formula>
    </cfRule>
  </conditionalFormatting>
  <conditionalFormatting sqref="BB51:BE51">
    <cfRule type="expression" dxfId="182" priority="218">
      <formula>INDIRECT(ADDRESS(ROW(),COLUMN()))=TRUNC(INDIRECT(ADDRESS(ROW(),COLUMN())))</formula>
    </cfRule>
  </conditionalFormatting>
  <conditionalFormatting sqref="BB53:BE53">
    <cfRule type="expression" dxfId="181" priority="217">
      <formula>INDIRECT(ADDRESS(ROW(),COLUMN()))=TRUNC(INDIRECT(ADDRESS(ROW(),COLUMN())))</formula>
    </cfRule>
  </conditionalFormatting>
  <conditionalFormatting sqref="BB55:BE55">
    <cfRule type="expression" dxfId="180" priority="216">
      <formula>INDIRECT(ADDRESS(ROW(),COLUMN()))=TRUNC(INDIRECT(ADDRESS(ROW(),COLUMN())))</formula>
    </cfRule>
  </conditionalFormatting>
  <conditionalFormatting sqref="BB57:BE57">
    <cfRule type="expression" dxfId="179" priority="215">
      <formula>INDIRECT(ADDRESS(ROW(),COLUMN()))=TRUNC(INDIRECT(ADDRESS(ROW(),COLUMN())))</formula>
    </cfRule>
  </conditionalFormatting>
  <conditionalFormatting sqref="BB59:BE59">
    <cfRule type="expression" dxfId="178" priority="214">
      <formula>INDIRECT(ADDRESS(ROW(),COLUMN()))=TRUNC(INDIRECT(ADDRESS(ROW(),COLUMN())))</formula>
    </cfRule>
  </conditionalFormatting>
  <conditionalFormatting sqref="BB61:BE61">
    <cfRule type="expression" dxfId="177" priority="213">
      <formula>INDIRECT(ADDRESS(ROW(),COLUMN()))=TRUNC(INDIRECT(ADDRESS(ROW(),COLUMN())))</formula>
    </cfRule>
  </conditionalFormatting>
  <conditionalFormatting sqref="BB63:BE63">
    <cfRule type="expression" dxfId="176" priority="212">
      <formula>INDIRECT(ADDRESS(ROW(),COLUMN()))=TRUNC(INDIRECT(ADDRESS(ROW(),COLUMN())))</formula>
    </cfRule>
  </conditionalFormatting>
  <conditionalFormatting sqref="BB65:BE65">
    <cfRule type="expression" dxfId="175" priority="211">
      <formula>INDIRECT(ADDRESS(ROW(),COLUMN()))=TRUNC(INDIRECT(ADDRESS(ROW(),COLUMN())))</formula>
    </cfRule>
  </conditionalFormatting>
  <conditionalFormatting sqref="BB67:BE67">
    <cfRule type="expression" dxfId="174" priority="210">
      <formula>INDIRECT(ADDRESS(ROW(),COLUMN()))=TRUNC(INDIRECT(ADDRESS(ROW(),COLUMN())))</formula>
    </cfRule>
  </conditionalFormatting>
  <conditionalFormatting sqref="BB69:BE69">
    <cfRule type="expression" dxfId="173" priority="209">
      <formula>INDIRECT(ADDRESS(ROW(),COLUMN()))=TRUNC(INDIRECT(ADDRESS(ROW(),COLUMN())))</formula>
    </cfRule>
  </conditionalFormatting>
  <conditionalFormatting sqref="BB71:BE71">
    <cfRule type="expression" dxfId="172" priority="208">
      <formula>INDIRECT(ADDRESS(ROW(),COLUMN()))=TRUNC(INDIRECT(ADDRESS(ROW(),COLUMN())))</formula>
    </cfRule>
  </conditionalFormatting>
  <conditionalFormatting sqref="BB73:BE73">
    <cfRule type="expression" dxfId="171" priority="207">
      <formula>INDIRECT(ADDRESS(ROW(),COLUMN()))=TRUNC(INDIRECT(ADDRESS(ROW(),COLUMN())))</formula>
    </cfRule>
  </conditionalFormatting>
  <conditionalFormatting sqref="W17:BA17">
    <cfRule type="expression" dxfId="170" priority="171">
      <formula>INDIRECT(ADDRESS(ROW(),COLUMN()))=TRUNC(INDIRECT(ADDRESS(ROW(),COLUMN())))</formula>
    </cfRule>
  </conditionalFormatting>
  <conditionalFormatting sqref="W19:BA19">
    <cfRule type="expression" dxfId="169" priority="200">
      <formula>INDIRECT(ADDRESS(ROW(),COLUMN()))=TRUNC(INDIRECT(ADDRESS(ROW(),COLUMN())))</formula>
    </cfRule>
  </conditionalFormatting>
  <conditionalFormatting sqref="W187:BA187">
    <cfRule type="expression" dxfId="168" priority="29">
      <formula>INDIRECT(ADDRESS(ROW(),COLUMN()))=TRUNC(INDIRECT(ADDRESS(ROW(),COLUMN())))</formula>
    </cfRule>
  </conditionalFormatting>
  <conditionalFormatting sqref="W21:BA21">
    <cfRule type="expression" dxfId="167" priority="170">
      <formula>INDIRECT(ADDRESS(ROW(),COLUMN()))=TRUNC(INDIRECT(ADDRESS(ROW(),COLUMN())))</formula>
    </cfRule>
  </conditionalFormatting>
  <conditionalFormatting sqref="W23:BA23">
    <cfRule type="expression" dxfId="166" priority="169">
      <formula>INDIRECT(ADDRESS(ROW(),COLUMN()))=TRUNC(INDIRECT(ADDRESS(ROW(),COLUMN())))</formula>
    </cfRule>
  </conditionalFormatting>
  <conditionalFormatting sqref="W25:BA25">
    <cfRule type="expression" dxfId="165" priority="168">
      <formula>INDIRECT(ADDRESS(ROW(),COLUMN()))=TRUNC(INDIRECT(ADDRESS(ROW(),COLUMN())))</formula>
    </cfRule>
  </conditionalFormatting>
  <conditionalFormatting sqref="W27:BA27">
    <cfRule type="expression" dxfId="164" priority="167">
      <formula>INDIRECT(ADDRESS(ROW(),COLUMN()))=TRUNC(INDIRECT(ADDRESS(ROW(),COLUMN())))</formula>
    </cfRule>
  </conditionalFormatting>
  <conditionalFormatting sqref="W29:BA29">
    <cfRule type="expression" dxfId="163" priority="166">
      <formula>INDIRECT(ADDRESS(ROW(),COLUMN()))=TRUNC(INDIRECT(ADDRESS(ROW(),COLUMN())))</formula>
    </cfRule>
  </conditionalFormatting>
  <conditionalFormatting sqref="W31:BA31">
    <cfRule type="expression" dxfId="162" priority="165">
      <formula>INDIRECT(ADDRESS(ROW(),COLUMN()))=TRUNC(INDIRECT(ADDRESS(ROW(),COLUMN())))</formula>
    </cfRule>
  </conditionalFormatting>
  <conditionalFormatting sqref="W33:BA33">
    <cfRule type="expression" dxfId="161" priority="164">
      <formula>INDIRECT(ADDRESS(ROW(),COLUMN()))=TRUNC(INDIRECT(ADDRESS(ROW(),COLUMN())))</formula>
    </cfRule>
  </conditionalFormatting>
  <conditionalFormatting sqref="W35:BA35">
    <cfRule type="expression" dxfId="160" priority="163">
      <formula>INDIRECT(ADDRESS(ROW(),COLUMN()))=TRUNC(INDIRECT(ADDRESS(ROW(),COLUMN())))</formula>
    </cfRule>
  </conditionalFormatting>
  <conditionalFormatting sqref="W37:BA37">
    <cfRule type="expression" dxfId="159" priority="162">
      <formula>INDIRECT(ADDRESS(ROW(),COLUMN()))=TRUNC(INDIRECT(ADDRESS(ROW(),COLUMN())))</formula>
    </cfRule>
  </conditionalFormatting>
  <conditionalFormatting sqref="W39:BA39">
    <cfRule type="expression" dxfId="158" priority="161">
      <formula>INDIRECT(ADDRESS(ROW(),COLUMN()))=TRUNC(INDIRECT(ADDRESS(ROW(),COLUMN())))</formula>
    </cfRule>
  </conditionalFormatting>
  <conditionalFormatting sqref="W41:BA41">
    <cfRule type="expression" dxfId="157" priority="160">
      <formula>INDIRECT(ADDRESS(ROW(),COLUMN()))=TRUNC(INDIRECT(ADDRESS(ROW(),COLUMN())))</formula>
    </cfRule>
  </conditionalFormatting>
  <conditionalFormatting sqref="W43:BA43">
    <cfRule type="expression" dxfId="156" priority="159">
      <formula>INDIRECT(ADDRESS(ROW(),COLUMN()))=TRUNC(INDIRECT(ADDRESS(ROW(),COLUMN())))</formula>
    </cfRule>
  </conditionalFormatting>
  <conditionalFormatting sqref="W45:BA45">
    <cfRule type="expression" dxfId="155" priority="158">
      <formula>INDIRECT(ADDRESS(ROW(),COLUMN()))=TRUNC(INDIRECT(ADDRESS(ROW(),COLUMN())))</formula>
    </cfRule>
  </conditionalFormatting>
  <conditionalFormatting sqref="W47:BA47">
    <cfRule type="expression" dxfId="154" priority="157">
      <formula>INDIRECT(ADDRESS(ROW(),COLUMN()))=TRUNC(INDIRECT(ADDRESS(ROW(),COLUMN())))</formula>
    </cfRule>
  </conditionalFormatting>
  <conditionalFormatting sqref="W49:BA49">
    <cfRule type="expression" dxfId="153" priority="156">
      <formula>INDIRECT(ADDRESS(ROW(),COLUMN()))=TRUNC(INDIRECT(ADDRESS(ROW(),COLUMN())))</formula>
    </cfRule>
  </conditionalFormatting>
  <conditionalFormatting sqref="W51:BA51">
    <cfRule type="expression" dxfId="152" priority="155">
      <formula>INDIRECT(ADDRESS(ROW(),COLUMN()))=TRUNC(INDIRECT(ADDRESS(ROW(),COLUMN())))</formula>
    </cfRule>
  </conditionalFormatting>
  <conditionalFormatting sqref="W53:BA53">
    <cfRule type="expression" dxfId="151" priority="154">
      <formula>INDIRECT(ADDRESS(ROW(),COLUMN()))=TRUNC(INDIRECT(ADDRESS(ROW(),COLUMN())))</formula>
    </cfRule>
  </conditionalFormatting>
  <conditionalFormatting sqref="W55:BA55">
    <cfRule type="expression" dxfId="150" priority="153">
      <formula>INDIRECT(ADDRESS(ROW(),COLUMN()))=TRUNC(INDIRECT(ADDRESS(ROW(),COLUMN())))</formula>
    </cfRule>
  </conditionalFormatting>
  <conditionalFormatting sqref="W57:BA57">
    <cfRule type="expression" dxfId="149" priority="152">
      <formula>INDIRECT(ADDRESS(ROW(),COLUMN()))=TRUNC(INDIRECT(ADDRESS(ROW(),COLUMN())))</formula>
    </cfRule>
  </conditionalFormatting>
  <conditionalFormatting sqref="W59:BA59">
    <cfRule type="expression" dxfId="148" priority="151">
      <formula>INDIRECT(ADDRESS(ROW(),COLUMN()))=TRUNC(INDIRECT(ADDRESS(ROW(),COLUMN())))</formula>
    </cfRule>
  </conditionalFormatting>
  <conditionalFormatting sqref="W61:BA61">
    <cfRule type="expression" dxfId="147" priority="150">
      <formula>INDIRECT(ADDRESS(ROW(),COLUMN()))=TRUNC(INDIRECT(ADDRESS(ROW(),COLUMN())))</formula>
    </cfRule>
  </conditionalFormatting>
  <conditionalFormatting sqref="W63:BA63">
    <cfRule type="expression" dxfId="146" priority="149">
      <formula>INDIRECT(ADDRESS(ROW(),COLUMN()))=TRUNC(INDIRECT(ADDRESS(ROW(),COLUMN())))</formula>
    </cfRule>
  </conditionalFormatting>
  <conditionalFormatting sqref="W65:BA65">
    <cfRule type="expression" dxfId="145" priority="148">
      <formula>INDIRECT(ADDRESS(ROW(),COLUMN()))=TRUNC(INDIRECT(ADDRESS(ROW(),COLUMN())))</formula>
    </cfRule>
  </conditionalFormatting>
  <conditionalFormatting sqref="W67:BA67">
    <cfRule type="expression" dxfId="144" priority="147">
      <formula>INDIRECT(ADDRESS(ROW(),COLUMN()))=TRUNC(INDIRECT(ADDRESS(ROW(),COLUMN())))</formula>
    </cfRule>
  </conditionalFormatting>
  <conditionalFormatting sqref="W69:BA69">
    <cfRule type="expression" dxfId="143" priority="146">
      <formula>INDIRECT(ADDRESS(ROW(),COLUMN()))=TRUNC(INDIRECT(ADDRESS(ROW(),COLUMN())))</formula>
    </cfRule>
  </conditionalFormatting>
  <conditionalFormatting sqref="W71:BA71">
    <cfRule type="expression" dxfId="142" priority="145">
      <formula>INDIRECT(ADDRESS(ROW(),COLUMN()))=TRUNC(INDIRECT(ADDRESS(ROW(),COLUMN())))</formula>
    </cfRule>
  </conditionalFormatting>
  <conditionalFormatting sqref="W73:BA73">
    <cfRule type="expression" dxfId="141" priority="144">
      <formula>INDIRECT(ADDRESS(ROW(),COLUMN()))=TRUNC(INDIRECT(ADDRESS(ROW(),COLUMN())))</formula>
    </cfRule>
  </conditionalFormatting>
  <conditionalFormatting sqref="W75:BA75">
    <cfRule type="expression" dxfId="140" priority="141">
      <formula>INDIRECT(ADDRESS(ROW(),COLUMN()))=TRUNC(INDIRECT(ADDRESS(ROW(),COLUMN())))</formula>
    </cfRule>
  </conditionalFormatting>
  <conditionalFormatting sqref="BB75:BE75">
    <cfRule type="expression" dxfId="139" priority="142">
      <formula>INDIRECT(ADDRESS(ROW(),COLUMN()))=TRUNC(INDIRECT(ADDRESS(ROW(),COLUMN())))</formula>
    </cfRule>
  </conditionalFormatting>
  <conditionalFormatting sqref="BB77:BE77">
    <cfRule type="expression" dxfId="138" priority="140">
      <formula>INDIRECT(ADDRESS(ROW(),COLUMN()))=TRUNC(INDIRECT(ADDRESS(ROW(),COLUMN())))</formula>
    </cfRule>
  </conditionalFormatting>
  <conditionalFormatting sqref="W77:BA77">
    <cfRule type="expression" dxfId="137" priority="139">
      <formula>INDIRECT(ADDRESS(ROW(),COLUMN()))=TRUNC(INDIRECT(ADDRESS(ROW(),COLUMN())))</formula>
    </cfRule>
  </conditionalFormatting>
  <conditionalFormatting sqref="BB79:BE79">
    <cfRule type="expression" dxfId="136" priority="138">
      <formula>INDIRECT(ADDRESS(ROW(),COLUMN()))=TRUNC(INDIRECT(ADDRESS(ROW(),COLUMN())))</formula>
    </cfRule>
  </conditionalFormatting>
  <conditionalFormatting sqref="W79:BA79">
    <cfRule type="expression" dxfId="135" priority="137">
      <formula>INDIRECT(ADDRESS(ROW(),COLUMN()))=TRUNC(INDIRECT(ADDRESS(ROW(),COLUMN())))</formula>
    </cfRule>
  </conditionalFormatting>
  <conditionalFormatting sqref="BB81:BE81">
    <cfRule type="expression" dxfId="134" priority="136">
      <formula>INDIRECT(ADDRESS(ROW(),COLUMN()))=TRUNC(INDIRECT(ADDRESS(ROW(),COLUMN())))</formula>
    </cfRule>
  </conditionalFormatting>
  <conditionalFormatting sqref="W81:BA81">
    <cfRule type="expression" dxfId="133" priority="135">
      <formula>INDIRECT(ADDRESS(ROW(),COLUMN()))=TRUNC(INDIRECT(ADDRESS(ROW(),COLUMN())))</formula>
    </cfRule>
  </conditionalFormatting>
  <conditionalFormatting sqref="BB83:BE83">
    <cfRule type="expression" dxfId="132" priority="134">
      <formula>INDIRECT(ADDRESS(ROW(),COLUMN()))=TRUNC(INDIRECT(ADDRESS(ROW(),COLUMN())))</formula>
    </cfRule>
  </conditionalFormatting>
  <conditionalFormatting sqref="W83:BA83">
    <cfRule type="expression" dxfId="131" priority="133">
      <formula>INDIRECT(ADDRESS(ROW(),COLUMN()))=TRUNC(INDIRECT(ADDRESS(ROW(),COLUMN())))</formula>
    </cfRule>
  </conditionalFormatting>
  <conditionalFormatting sqref="BB85:BE85">
    <cfRule type="expression" dxfId="130" priority="132">
      <formula>INDIRECT(ADDRESS(ROW(),COLUMN()))=TRUNC(INDIRECT(ADDRESS(ROW(),COLUMN())))</formula>
    </cfRule>
  </conditionalFormatting>
  <conditionalFormatting sqref="W85:BA85">
    <cfRule type="expression" dxfId="129" priority="131">
      <formula>INDIRECT(ADDRESS(ROW(),COLUMN()))=TRUNC(INDIRECT(ADDRESS(ROW(),COLUMN())))</formula>
    </cfRule>
  </conditionalFormatting>
  <conditionalFormatting sqref="BB87:BE87">
    <cfRule type="expression" dxfId="128" priority="130">
      <formula>INDIRECT(ADDRESS(ROW(),COLUMN()))=TRUNC(INDIRECT(ADDRESS(ROW(),COLUMN())))</formula>
    </cfRule>
  </conditionalFormatting>
  <conditionalFormatting sqref="W87:BA87">
    <cfRule type="expression" dxfId="127" priority="129">
      <formula>INDIRECT(ADDRESS(ROW(),COLUMN()))=TRUNC(INDIRECT(ADDRESS(ROW(),COLUMN())))</formula>
    </cfRule>
  </conditionalFormatting>
  <conditionalFormatting sqref="BB89:BE89">
    <cfRule type="expression" dxfId="126" priority="128">
      <formula>INDIRECT(ADDRESS(ROW(),COLUMN()))=TRUNC(INDIRECT(ADDRESS(ROW(),COLUMN())))</formula>
    </cfRule>
  </conditionalFormatting>
  <conditionalFormatting sqref="W89:BA89">
    <cfRule type="expression" dxfId="125" priority="127">
      <formula>INDIRECT(ADDRESS(ROW(),COLUMN()))=TRUNC(INDIRECT(ADDRESS(ROW(),COLUMN())))</formula>
    </cfRule>
  </conditionalFormatting>
  <conditionalFormatting sqref="BB91:BE91">
    <cfRule type="expression" dxfId="124" priority="126">
      <formula>INDIRECT(ADDRESS(ROW(),COLUMN()))=TRUNC(INDIRECT(ADDRESS(ROW(),COLUMN())))</formula>
    </cfRule>
  </conditionalFormatting>
  <conditionalFormatting sqref="W91:BA91">
    <cfRule type="expression" dxfId="123" priority="125">
      <formula>INDIRECT(ADDRESS(ROW(),COLUMN()))=TRUNC(INDIRECT(ADDRESS(ROW(),COLUMN())))</formula>
    </cfRule>
  </conditionalFormatting>
  <conditionalFormatting sqref="BB93:BE93">
    <cfRule type="expression" dxfId="122" priority="124">
      <formula>INDIRECT(ADDRESS(ROW(),COLUMN()))=TRUNC(INDIRECT(ADDRESS(ROW(),COLUMN())))</formula>
    </cfRule>
  </conditionalFormatting>
  <conditionalFormatting sqref="W93:BA93">
    <cfRule type="expression" dxfId="121" priority="123">
      <formula>INDIRECT(ADDRESS(ROW(),COLUMN()))=TRUNC(INDIRECT(ADDRESS(ROW(),COLUMN())))</formula>
    </cfRule>
  </conditionalFormatting>
  <conditionalFormatting sqref="BB95:BE95">
    <cfRule type="expression" dxfId="120" priority="122">
      <formula>INDIRECT(ADDRESS(ROW(),COLUMN()))=TRUNC(INDIRECT(ADDRESS(ROW(),COLUMN())))</formula>
    </cfRule>
  </conditionalFormatting>
  <conditionalFormatting sqref="W95:BA95">
    <cfRule type="expression" dxfId="119" priority="121">
      <formula>INDIRECT(ADDRESS(ROW(),COLUMN()))=TRUNC(INDIRECT(ADDRESS(ROW(),COLUMN())))</formula>
    </cfRule>
  </conditionalFormatting>
  <conditionalFormatting sqref="BB97:BE97">
    <cfRule type="expression" dxfId="118" priority="120">
      <formula>INDIRECT(ADDRESS(ROW(),COLUMN()))=TRUNC(INDIRECT(ADDRESS(ROW(),COLUMN())))</formula>
    </cfRule>
  </conditionalFormatting>
  <conditionalFormatting sqref="W97:BA97">
    <cfRule type="expression" dxfId="117" priority="119">
      <formula>INDIRECT(ADDRESS(ROW(),COLUMN()))=TRUNC(INDIRECT(ADDRESS(ROW(),COLUMN())))</formula>
    </cfRule>
  </conditionalFormatting>
  <conditionalFormatting sqref="BB99:BE99">
    <cfRule type="expression" dxfId="116" priority="118">
      <formula>INDIRECT(ADDRESS(ROW(),COLUMN()))=TRUNC(INDIRECT(ADDRESS(ROW(),COLUMN())))</formula>
    </cfRule>
  </conditionalFormatting>
  <conditionalFormatting sqref="W99:BA99">
    <cfRule type="expression" dxfId="115" priority="117">
      <formula>INDIRECT(ADDRESS(ROW(),COLUMN()))=TRUNC(INDIRECT(ADDRESS(ROW(),COLUMN())))</formula>
    </cfRule>
  </conditionalFormatting>
  <conditionalFormatting sqref="BB101:BE101">
    <cfRule type="expression" dxfId="114" priority="116">
      <formula>INDIRECT(ADDRESS(ROW(),COLUMN()))=TRUNC(INDIRECT(ADDRESS(ROW(),COLUMN())))</formula>
    </cfRule>
  </conditionalFormatting>
  <conditionalFormatting sqref="W101:BA101">
    <cfRule type="expression" dxfId="113" priority="115">
      <formula>INDIRECT(ADDRESS(ROW(),COLUMN()))=TRUNC(INDIRECT(ADDRESS(ROW(),COLUMN())))</formula>
    </cfRule>
  </conditionalFormatting>
  <conditionalFormatting sqref="BB103:BE103">
    <cfRule type="expression" dxfId="112" priority="114">
      <formula>INDIRECT(ADDRESS(ROW(),COLUMN()))=TRUNC(INDIRECT(ADDRESS(ROW(),COLUMN())))</formula>
    </cfRule>
  </conditionalFormatting>
  <conditionalFormatting sqref="W103:BA103">
    <cfRule type="expression" dxfId="111" priority="113">
      <formula>INDIRECT(ADDRESS(ROW(),COLUMN()))=TRUNC(INDIRECT(ADDRESS(ROW(),COLUMN())))</formula>
    </cfRule>
  </conditionalFormatting>
  <conditionalFormatting sqref="BB105:BE105">
    <cfRule type="expression" dxfId="110" priority="112">
      <formula>INDIRECT(ADDRESS(ROW(),COLUMN()))=TRUNC(INDIRECT(ADDRESS(ROW(),COLUMN())))</formula>
    </cfRule>
  </conditionalFormatting>
  <conditionalFormatting sqref="W105:BA105">
    <cfRule type="expression" dxfId="109" priority="111">
      <formula>INDIRECT(ADDRESS(ROW(),COLUMN()))=TRUNC(INDIRECT(ADDRESS(ROW(),COLUMN())))</formula>
    </cfRule>
  </conditionalFormatting>
  <conditionalFormatting sqref="BB107:BE107">
    <cfRule type="expression" dxfId="108" priority="110">
      <formula>INDIRECT(ADDRESS(ROW(),COLUMN()))=TRUNC(INDIRECT(ADDRESS(ROW(),COLUMN())))</formula>
    </cfRule>
  </conditionalFormatting>
  <conditionalFormatting sqref="W107:BA107">
    <cfRule type="expression" dxfId="107" priority="109">
      <formula>INDIRECT(ADDRESS(ROW(),COLUMN()))=TRUNC(INDIRECT(ADDRESS(ROW(),COLUMN())))</formula>
    </cfRule>
  </conditionalFormatting>
  <conditionalFormatting sqref="BB109:BE109">
    <cfRule type="expression" dxfId="106" priority="108">
      <formula>INDIRECT(ADDRESS(ROW(),COLUMN()))=TRUNC(INDIRECT(ADDRESS(ROW(),COLUMN())))</formula>
    </cfRule>
  </conditionalFormatting>
  <conditionalFormatting sqref="W109:BA109">
    <cfRule type="expression" dxfId="105" priority="107">
      <formula>INDIRECT(ADDRESS(ROW(),COLUMN()))=TRUNC(INDIRECT(ADDRESS(ROW(),COLUMN())))</formula>
    </cfRule>
  </conditionalFormatting>
  <conditionalFormatting sqref="BB111:BE111">
    <cfRule type="expression" dxfId="104" priority="106">
      <formula>INDIRECT(ADDRESS(ROW(),COLUMN()))=TRUNC(INDIRECT(ADDRESS(ROW(),COLUMN())))</formula>
    </cfRule>
  </conditionalFormatting>
  <conditionalFormatting sqref="W111:BA111">
    <cfRule type="expression" dxfId="103" priority="105">
      <formula>INDIRECT(ADDRESS(ROW(),COLUMN()))=TRUNC(INDIRECT(ADDRESS(ROW(),COLUMN())))</formula>
    </cfRule>
  </conditionalFormatting>
  <conditionalFormatting sqref="BB113:BE113">
    <cfRule type="expression" dxfId="102" priority="104">
      <formula>INDIRECT(ADDRESS(ROW(),COLUMN()))=TRUNC(INDIRECT(ADDRESS(ROW(),COLUMN())))</formula>
    </cfRule>
  </conditionalFormatting>
  <conditionalFormatting sqref="W113:BA113">
    <cfRule type="expression" dxfId="101" priority="103">
      <formula>INDIRECT(ADDRESS(ROW(),COLUMN()))=TRUNC(INDIRECT(ADDRESS(ROW(),COLUMN())))</formula>
    </cfRule>
  </conditionalFormatting>
  <conditionalFormatting sqref="BB115:BE115">
    <cfRule type="expression" dxfId="100" priority="102">
      <formula>INDIRECT(ADDRESS(ROW(),COLUMN()))=TRUNC(INDIRECT(ADDRESS(ROW(),COLUMN())))</formula>
    </cfRule>
  </conditionalFormatting>
  <conditionalFormatting sqref="W115:BA115">
    <cfRule type="expression" dxfId="99" priority="101">
      <formula>INDIRECT(ADDRESS(ROW(),COLUMN()))=TRUNC(INDIRECT(ADDRESS(ROW(),COLUMN())))</formula>
    </cfRule>
  </conditionalFormatting>
  <conditionalFormatting sqref="BB117:BE117">
    <cfRule type="expression" dxfId="98" priority="100">
      <formula>INDIRECT(ADDRESS(ROW(),COLUMN()))=TRUNC(INDIRECT(ADDRESS(ROW(),COLUMN())))</formula>
    </cfRule>
  </conditionalFormatting>
  <conditionalFormatting sqref="W117:BA117">
    <cfRule type="expression" dxfId="97" priority="99">
      <formula>INDIRECT(ADDRESS(ROW(),COLUMN()))=TRUNC(INDIRECT(ADDRESS(ROW(),COLUMN())))</formula>
    </cfRule>
  </conditionalFormatting>
  <conditionalFormatting sqref="BB119:BE119">
    <cfRule type="expression" dxfId="96" priority="98">
      <formula>INDIRECT(ADDRESS(ROW(),COLUMN()))=TRUNC(INDIRECT(ADDRESS(ROW(),COLUMN())))</formula>
    </cfRule>
  </conditionalFormatting>
  <conditionalFormatting sqref="W119:BA119">
    <cfRule type="expression" dxfId="95" priority="97">
      <formula>INDIRECT(ADDRESS(ROW(),COLUMN()))=TRUNC(INDIRECT(ADDRESS(ROW(),COLUMN())))</formula>
    </cfRule>
  </conditionalFormatting>
  <conditionalFormatting sqref="BB121:BE121">
    <cfRule type="expression" dxfId="94" priority="96">
      <formula>INDIRECT(ADDRESS(ROW(),COLUMN()))=TRUNC(INDIRECT(ADDRESS(ROW(),COLUMN())))</formula>
    </cfRule>
  </conditionalFormatting>
  <conditionalFormatting sqref="W121:BA121">
    <cfRule type="expression" dxfId="93" priority="95">
      <formula>INDIRECT(ADDRESS(ROW(),COLUMN()))=TRUNC(INDIRECT(ADDRESS(ROW(),COLUMN())))</formula>
    </cfRule>
  </conditionalFormatting>
  <conditionalFormatting sqref="BB123:BE123">
    <cfRule type="expression" dxfId="92" priority="94">
      <formula>INDIRECT(ADDRESS(ROW(),COLUMN()))=TRUNC(INDIRECT(ADDRESS(ROW(),COLUMN())))</formula>
    </cfRule>
  </conditionalFormatting>
  <conditionalFormatting sqref="W123:BA123">
    <cfRule type="expression" dxfId="91" priority="93">
      <formula>INDIRECT(ADDRESS(ROW(),COLUMN()))=TRUNC(INDIRECT(ADDRESS(ROW(),COLUMN())))</formula>
    </cfRule>
  </conditionalFormatting>
  <conditionalFormatting sqref="BB125:BE125">
    <cfRule type="expression" dxfId="90" priority="92">
      <formula>INDIRECT(ADDRESS(ROW(),COLUMN()))=TRUNC(INDIRECT(ADDRESS(ROW(),COLUMN())))</formula>
    </cfRule>
  </conditionalFormatting>
  <conditionalFormatting sqref="W125:BA125">
    <cfRule type="expression" dxfId="89" priority="91">
      <formula>INDIRECT(ADDRESS(ROW(),COLUMN()))=TRUNC(INDIRECT(ADDRESS(ROW(),COLUMN())))</formula>
    </cfRule>
  </conditionalFormatting>
  <conditionalFormatting sqref="BB127:BE127">
    <cfRule type="expression" dxfId="88" priority="90">
      <formula>INDIRECT(ADDRESS(ROW(),COLUMN()))=TRUNC(INDIRECT(ADDRESS(ROW(),COLUMN())))</formula>
    </cfRule>
  </conditionalFormatting>
  <conditionalFormatting sqref="W127:BA127">
    <cfRule type="expression" dxfId="87" priority="89">
      <formula>INDIRECT(ADDRESS(ROW(),COLUMN()))=TRUNC(INDIRECT(ADDRESS(ROW(),COLUMN())))</formula>
    </cfRule>
  </conditionalFormatting>
  <conditionalFormatting sqref="BB129:BE129">
    <cfRule type="expression" dxfId="86" priority="88">
      <formula>INDIRECT(ADDRESS(ROW(),COLUMN()))=TRUNC(INDIRECT(ADDRESS(ROW(),COLUMN())))</formula>
    </cfRule>
  </conditionalFormatting>
  <conditionalFormatting sqref="W129:BA129">
    <cfRule type="expression" dxfId="85" priority="87">
      <formula>INDIRECT(ADDRESS(ROW(),COLUMN()))=TRUNC(INDIRECT(ADDRESS(ROW(),COLUMN())))</formula>
    </cfRule>
  </conditionalFormatting>
  <conditionalFormatting sqref="BB131:BE131">
    <cfRule type="expression" dxfId="84" priority="86">
      <formula>INDIRECT(ADDRESS(ROW(),COLUMN()))=TRUNC(INDIRECT(ADDRESS(ROW(),COLUMN())))</formula>
    </cfRule>
  </conditionalFormatting>
  <conditionalFormatting sqref="W131:BA131">
    <cfRule type="expression" dxfId="83" priority="85">
      <formula>INDIRECT(ADDRESS(ROW(),COLUMN()))=TRUNC(INDIRECT(ADDRESS(ROW(),COLUMN())))</formula>
    </cfRule>
  </conditionalFormatting>
  <conditionalFormatting sqref="BB133:BE133">
    <cfRule type="expression" dxfId="82" priority="84">
      <formula>INDIRECT(ADDRESS(ROW(),COLUMN()))=TRUNC(INDIRECT(ADDRESS(ROW(),COLUMN())))</formula>
    </cfRule>
  </conditionalFormatting>
  <conditionalFormatting sqref="W133:BA133">
    <cfRule type="expression" dxfId="81" priority="83">
      <formula>INDIRECT(ADDRESS(ROW(),COLUMN()))=TRUNC(INDIRECT(ADDRESS(ROW(),COLUMN())))</formula>
    </cfRule>
  </conditionalFormatting>
  <conditionalFormatting sqref="BB135:BE135">
    <cfRule type="expression" dxfId="80" priority="82">
      <formula>INDIRECT(ADDRESS(ROW(),COLUMN()))=TRUNC(INDIRECT(ADDRESS(ROW(),COLUMN())))</formula>
    </cfRule>
  </conditionalFormatting>
  <conditionalFormatting sqref="W135:BA135">
    <cfRule type="expression" dxfId="79" priority="81">
      <formula>INDIRECT(ADDRESS(ROW(),COLUMN()))=TRUNC(INDIRECT(ADDRESS(ROW(),COLUMN())))</formula>
    </cfRule>
  </conditionalFormatting>
  <conditionalFormatting sqref="BB137:BE137">
    <cfRule type="expression" dxfId="78" priority="80">
      <formula>INDIRECT(ADDRESS(ROW(),COLUMN()))=TRUNC(INDIRECT(ADDRESS(ROW(),COLUMN())))</formula>
    </cfRule>
  </conditionalFormatting>
  <conditionalFormatting sqref="W137:BA137">
    <cfRule type="expression" dxfId="77" priority="79">
      <formula>INDIRECT(ADDRESS(ROW(),COLUMN()))=TRUNC(INDIRECT(ADDRESS(ROW(),COLUMN())))</formula>
    </cfRule>
  </conditionalFormatting>
  <conditionalFormatting sqref="BB139:BE139">
    <cfRule type="expression" dxfId="76" priority="78">
      <formula>INDIRECT(ADDRESS(ROW(),COLUMN()))=TRUNC(INDIRECT(ADDRESS(ROW(),COLUMN())))</formula>
    </cfRule>
  </conditionalFormatting>
  <conditionalFormatting sqref="W139:BA139">
    <cfRule type="expression" dxfId="75" priority="77">
      <formula>INDIRECT(ADDRESS(ROW(),COLUMN()))=TRUNC(INDIRECT(ADDRESS(ROW(),COLUMN())))</formula>
    </cfRule>
  </conditionalFormatting>
  <conditionalFormatting sqref="BB141:BE141">
    <cfRule type="expression" dxfId="74" priority="76">
      <formula>INDIRECT(ADDRESS(ROW(),COLUMN()))=TRUNC(INDIRECT(ADDRESS(ROW(),COLUMN())))</formula>
    </cfRule>
  </conditionalFormatting>
  <conditionalFormatting sqref="W141:BA141">
    <cfRule type="expression" dxfId="73" priority="75">
      <formula>INDIRECT(ADDRESS(ROW(),COLUMN()))=TRUNC(INDIRECT(ADDRESS(ROW(),COLUMN())))</formula>
    </cfRule>
  </conditionalFormatting>
  <conditionalFormatting sqref="BB143:BE143">
    <cfRule type="expression" dxfId="72" priority="74">
      <formula>INDIRECT(ADDRESS(ROW(),COLUMN()))=TRUNC(INDIRECT(ADDRESS(ROW(),COLUMN())))</formula>
    </cfRule>
  </conditionalFormatting>
  <conditionalFormatting sqref="W143:BA143">
    <cfRule type="expression" dxfId="71" priority="73">
      <formula>INDIRECT(ADDRESS(ROW(),COLUMN()))=TRUNC(INDIRECT(ADDRESS(ROW(),COLUMN())))</formula>
    </cfRule>
  </conditionalFormatting>
  <conditionalFormatting sqref="BB145:BE145">
    <cfRule type="expression" dxfId="70" priority="72">
      <formula>INDIRECT(ADDRESS(ROW(),COLUMN()))=TRUNC(INDIRECT(ADDRESS(ROW(),COLUMN())))</formula>
    </cfRule>
  </conditionalFormatting>
  <conditionalFormatting sqref="W145:BA145">
    <cfRule type="expression" dxfId="69" priority="71">
      <formula>INDIRECT(ADDRESS(ROW(),COLUMN()))=TRUNC(INDIRECT(ADDRESS(ROW(),COLUMN())))</formula>
    </cfRule>
  </conditionalFormatting>
  <conditionalFormatting sqref="BB147:BE147">
    <cfRule type="expression" dxfId="68" priority="70">
      <formula>INDIRECT(ADDRESS(ROW(),COLUMN()))=TRUNC(INDIRECT(ADDRESS(ROW(),COLUMN())))</formula>
    </cfRule>
  </conditionalFormatting>
  <conditionalFormatting sqref="W147:BA147">
    <cfRule type="expression" dxfId="67" priority="69">
      <formula>INDIRECT(ADDRESS(ROW(),COLUMN()))=TRUNC(INDIRECT(ADDRESS(ROW(),COLUMN())))</formula>
    </cfRule>
  </conditionalFormatting>
  <conditionalFormatting sqref="BB149:BE149">
    <cfRule type="expression" dxfId="66" priority="68">
      <formula>INDIRECT(ADDRESS(ROW(),COLUMN()))=TRUNC(INDIRECT(ADDRESS(ROW(),COLUMN())))</formula>
    </cfRule>
  </conditionalFormatting>
  <conditionalFormatting sqref="W149:BA149">
    <cfRule type="expression" dxfId="65" priority="67">
      <formula>INDIRECT(ADDRESS(ROW(),COLUMN()))=TRUNC(INDIRECT(ADDRESS(ROW(),COLUMN())))</formula>
    </cfRule>
  </conditionalFormatting>
  <conditionalFormatting sqref="BB151:BE151">
    <cfRule type="expression" dxfId="64" priority="66">
      <formula>INDIRECT(ADDRESS(ROW(),COLUMN()))=TRUNC(INDIRECT(ADDRESS(ROW(),COLUMN())))</formula>
    </cfRule>
  </conditionalFormatting>
  <conditionalFormatting sqref="W151:BA151">
    <cfRule type="expression" dxfId="63" priority="65">
      <formula>INDIRECT(ADDRESS(ROW(),COLUMN()))=TRUNC(INDIRECT(ADDRESS(ROW(),COLUMN())))</formula>
    </cfRule>
  </conditionalFormatting>
  <conditionalFormatting sqref="BB153:BE153">
    <cfRule type="expression" dxfId="62" priority="64">
      <formula>INDIRECT(ADDRESS(ROW(),COLUMN()))=TRUNC(INDIRECT(ADDRESS(ROW(),COLUMN())))</formula>
    </cfRule>
  </conditionalFormatting>
  <conditionalFormatting sqref="W153:BA153">
    <cfRule type="expression" dxfId="61" priority="63">
      <formula>INDIRECT(ADDRESS(ROW(),COLUMN()))=TRUNC(INDIRECT(ADDRESS(ROW(),COLUMN())))</formula>
    </cfRule>
  </conditionalFormatting>
  <conditionalFormatting sqref="BB155:BE155">
    <cfRule type="expression" dxfId="60" priority="62">
      <formula>INDIRECT(ADDRESS(ROW(),COLUMN()))=TRUNC(INDIRECT(ADDRESS(ROW(),COLUMN())))</formula>
    </cfRule>
  </conditionalFormatting>
  <conditionalFormatting sqref="W155:BA155">
    <cfRule type="expression" dxfId="59" priority="61">
      <formula>INDIRECT(ADDRESS(ROW(),COLUMN()))=TRUNC(INDIRECT(ADDRESS(ROW(),COLUMN())))</formula>
    </cfRule>
  </conditionalFormatting>
  <conditionalFormatting sqref="BB157:BE157">
    <cfRule type="expression" dxfId="58" priority="60">
      <formula>INDIRECT(ADDRESS(ROW(),COLUMN()))=TRUNC(INDIRECT(ADDRESS(ROW(),COLUMN())))</formula>
    </cfRule>
  </conditionalFormatting>
  <conditionalFormatting sqref="W157:BA157">
    <cfRule type="expression" dxfId="57" priority="59">
      <formula>INDIRECT(ADDRESS(ROW(),COLUMN()))=TRUNC(INDIRECT(ADDRESS(ROW(),COLUMN())))</formula>
    </cfRule>
  </conditionalFormatting>
  <conditionalFormatting sqref="BB159:BE159">
    <cfRule type="expression" dxfId="56" priority="58">
      <formula>INDIRECT(ADDRESS(ROW(),COLUMN()))=TRUNC(INDIRECT(ADDRESS(ROW(),COLUMN())))</formula>
    </cfRule>
  </conditionalFormatting>
  <conditionalFormatting sqref="W159:BA159">
    <cfRule type="expression" dxfId="55" priority="57">
      <formula>INDIRECT(ADDRESS(ROW(),COLUMN()))=TRUNC(INDIRECT(ADDRESS(ROW(),COLUMN())))</formula>
    </cfRule>
  </conditionalFormatting>
  <conditionalFormatting sqref="BB161:BE161">
    <cfRule type="expression" dxfId="54" priority="56">
      <formula>INDIRECT(ADDRESS(ROW(),COLUMN()))=TRUNC(INDIRECT(ADDRESS(ROW(),COLUMN())))</formula>
    </cfRule>
  </conditionalFormatting>
  <conditionalFormatting sqref="W161:BA161">
    <cfRule type="expression" dxfId="53" priority="55">
      <formula>INDIRECT(ADDRESS(ROW(),COLUMN()))=TRUNC(INDIRECT(ADDRESS(ROW(),COLUMN())))</formula>
    </cfRule>
  </conditionalFormatting>
  <conditionalFormatting sqref="BB163:BE163">
    <cfRule type="expression" dxfId="52" priority="54">
      <formula>INDIRECT(ADDRESS(ROW(),COLUMN()))=TRUNC(INDIRECT(ADDRESS(ROW(),COLUMN())))</formula>
    </cfRule>
  </conditionalFormatting>
  <conditionalFormatting sqref="W163:BA163">
    <cfRule type="expression" dxfId="51" priority="53">
      <formula>INDIRECT(ADDRESS(ROW(),COLUMN()))=TRUNC(INDIRECT(ADDRESS(ROW(),COLUMN())))</formula>
    </cfRule>
  </conditionalFormatting>
  <conditionalFormatting sqref="BB165:BE165">
    <cfRule type="expression" dxfId="50" priority="52">
      <formula>INDIRECT(ADDRESS(ROW(),COLUMN()))=TRUNC(INDIRECT(ADDRESS(ROW(),COLUMN())))</formula>
    </cfRule>
  </conditionalFormatting>
  <conditionalFormatting sqref="W165:BA165">
    <cfRule type="expression" dxfId="49" priority="51">
      <formula>INDIRECT(ADDRESS(ROW(),COLUMN()))=TRUNC(INDIRECT(ADDRESS(ROW(),COLUMN())))</formula>
    </cfRule>
  </conditionalFormatting>
  <conditionalFormatting sqref="BB167:BE167">
    <cfRule type="expression" dxfId="48" priority="50">
      <formula>INDIRECT(ADDRESS(ROW(),COLUMN()))=TRUNC(INDIRECT(ADDRESS(ROW(),COLUMN())))</formula>
    </cfRule>
  </conditionalFormatting>
  <conditionalFormatting sqref="W167:BA167">
    <cfRule type="expression" dxfId="47" priority="49">
      <formula>INDIRECT(ADDRESS(ROW(),COLUMN()))=TRUNC(INDIRECT(ADDRESS(ROW(),COLUMN())))</formula>
    </cfRule>
  </conditionalFormatting>
  <conditionalFormatting sqref="BB169:BE169">
    <cfRule type="expression" dxfId="46" priority="48">
      <formula>INDIRECT(ADDRESS(ROW(),COLUMN()))=TRUNC(INDIRECT(ADDRESS(ROW(),COLUMN())))</formula>
    </cfRule>
  </conditionalFormatting>
  <conditionalFormatting sqref="W169:BA169">
    <cfRule type="expression" dxfId="45" priority="47">
      <formula>INDIRECT(ADDRESS(ROW(),COLUMN()))=TRUNC(INDIRECT(ADDRESS(ROW(),COLUMN())))</formula>
    </cfRule>
  </conditionalFormatting>
  <conditionalFormatting sqref="BB171:BE171">
    <cfRule type="expression" dxfId="44" priority="46">
      <formula>INDIRECT(ADDRESS(ROW(),COLUMN()))=TRUNC(INDIRECT(ADDRESS(ROW(),COLUMN())))</formula>
    </cfRule>
  </conditionalFormatting>
  <conditionalFormatting sqref="W171:BA171">
    <cfRule type="expression" dxfId="43" priority="45">
      <formula>INDIRECT(ADDRESS(ROW(),COLUMN()))=TRUNC(INDIRECT(ADDRESS(ROW(),COLUMN())))</formula>
    </cfRule>
  </conditionalFormatting>
  <conditionalFormatting sqref="BB173:BE173">
    <cfRule type="expression" dxfId="42" priority="44">
      <formula>INDIRECT(ADDRESS(ROW(),COLUMN()))=TRUNC(INDIRECT(ADDRESS(ROW(),COLUMN())))</formula>
    </cfRule>
  </conditionalFormatting>
  <conditionalFormatting sqref="W173:BA173">
    <cfRule type="expression" dxfId="41" priority="43">
      <formula>INDIRECT(ADDRESS(ROW(),COLUMN()))=TRUNC(INDIRECT(ADDRESS(ROW(),COLUMN())))</formula>
    </cfRule>
  </conditionalFormatting>
  <conditionalFormatting sqref="BB175:BE175">
    <cfRule type="expression" dxfId="40" priority="42">
      <formula>INDIRECT(ADDRESS(ROW(),COLUMN()))=TRUNC(INDIRECT(ADDRESS(ROW(),COLUMN())))</formula>
    </cfRule>
  </conditionalFormatting>
  <conditionalFormatting sqref="W175:BA175">
    <cfRule type="expression" dxfId="39" priority="41">
      <formula>INDIRECT(ADDRESS(ROW(),COLUMN()))=TRUNC(INDIRECT(ADDRESS(ROW(),COLUMN())))</formula>
    </cfRule>
  </conditionalFormatting>
  <conditionalFormatting sqref="BB177:BE177">
    <cfRule type="expression" dxfId="38" priority="40">
      <formula>INDIRECT(ADDRESS(ROW(),COLUMN()))=TRUNC(INDIRECT(ADDRESS(ROW(),COLUMN())))</formula>
    </cfRule>
  </conditionalFormatting>
  <conditionalFormatting sqref="W177:BA177">
    <cfRule type="expression" dxfId="37" priority="39">
      <formula>INDIRECT(ADDRESS(ROW(),COLUMN()))=TRUNC(INDIRECT(ADDRESS(ROW(),COLUMN())))</formula>
    </cfRule>
  </conditionalFormatting>
  <conditionalFormatting sqref="BB179:BE179">
    <cfRule type="expression" dxfId="36" priority="38">
      <formula>INDIRECT(ADDRESS(ROW(),COLUMN()))=TRUNC(INDIRECT(ADDRESS(ROW(),COLUMN())))</formula>
    </cfRule>
  </conditionalFormatting>
  <conditionalFormatting sqref="W179:BA179">
    <cfRule type="expression" dxfId="35" priority="37">
      <formula>INDIRECT(ADDRESS(ROW(),COLUMN()))=TRUNC(INDIRECT(ADDRESS(ROW(),COLUMN())))</formula>
    </cfRule>
  </conditionalFormatting>
  <conditionalFormatting sqref="BB181:BE181">
    <cfRule type="expression" dxfId="34" priority="36">
      <formula>INDIRECT(ADDRESS(ROW(),COLUMN()))=TRUNC(INDIRECT(ADDRESS(ROW(),COLUMN())))</formula>
    </cfRule>
  </conditionalFormatting>
  <conditionalFormatting sqref="W181:BA181">
    <cfRule type="expression" dxfId="33" priority="35">
      <formula>INDIRECT(ADDRESS(ROW(),COLUMN()))=TRUNC(INDIRECT(ADDRESS(ROW(),COLUMN())))</formula>
    </cfRule>
  </conditionalFormatting>
  <conditionalFormatting sqref="BB183:BE183">
    <cfRule type="expression" dxfId="32" priority="34">
      <formula>INDIRECT(ADDRESS(ROW(),COLUMN()))=TRUNC(INDIRECT(ADDRESS(ROW(),COLUMN())))</formula>
    </cfRule>
  </conditionalFormatting>
  <conditionalFormatting sqref="W183:BA183">
    <cfRule type="expression" dxfId="31" priority="33">
      <formula>INDIRECT(ADDRESS(ROW(),COLUMN()))=TRUNC(INDIRECT(ADDRESS(ROW(),COLUMN())))</formula>
    </cfRule>
  </conditionalFormatting>
  <conditionalFormatting sqref="BB185:BE185">
    <cfRule type="expression" dxfId="30" priority="32">
      <formula>INDIRECT(ADDRESS(ROW(),COLUMN()))=TRUNC(INDIRECT(ADDRESS(ROW(),COLUMN())))</formula>
    </cfRule>
  </conditionalFormatting>
  <conditionalFormatting sqref="W185:BA185">
    <cfRule type="expression" dxfId="29" priority="31">
      <formula>INDIRECT(ADDRESS(ROW(),COLUMN()))=TRUNC(INDIRECT(ADDRESS(ROW(),COLUMN())))</formula>
    </cfRule>
  </conditionalFormatting>
  <conditionalFormatting sqref="BB187:BE187">
    <cfRule type="expression" dxfId="28" priority="30">
      <formula>INDIRECT(ADDRESS(ROW(),COLUMN()))=TRUNC(INDIRECT(ADDRESS(ROW(),COLUMN())))</formula>
    </cfRule>
  </conditionalFormatting>
  <conditionalFormatting sqref="BB189:BE189">
    <cfRule type="expression" dxfId="27" priority="28">
      <formula>INDIRECT(ADDRESS(ROW(),COLUMN()))=TRUNC(INDIRECT(ADDRESS(ROW(),COLUMN())))</formula>
    </cfRule>
  </conditionalFormatting>
  <conditionalFormatting sqref="W189:BA189">
    <cfRule type="expression" dxfId="26" priority="27">
      <formula>INDIRECT(ADDRESS(ROW(),COLUMN()))=TRUNC(INDIRECT(ADDRESS(ROW(),COLUMN())))</formula>
    </cfRule>
  </conditionalFormatting>
  <conditionalFormatting sqref="BB191:BE191">
    <cfRule type="expression" dxfId="25" priority="26">
      <formula>INDIRECT(ADDRESS(ROW(),COLUMN()))=TRUNC(INDIRECT(ADDRESS(ROW(),COLUMN())))</formula>
    </cfRule>
  </conditionalFormatting>
  <conditionalFormatting sqref="W191:BA191">
    <cfRule type="expression" dxfId="24" priority="25">
      <formula>INDIRECT(ADDRESS(ROW(),COLUMN()))=TRUNC(INDIRECT(ADDRESS(ROW(),COLUMN())))</formula>
    </cfRule>
  </conditionalFormatting>
  <conditionalFormatting sqref="BB193:BE193">
    <cfRule type="expression" dxfId="23" priority="24">
      <formula>INDIRECT(ADDRESS(ROW(),COLUMN()))=TRUNC(INDIRECT(ADDRESS(ROW(),COLUMN())))</formula>
    </cfRule>
  </conditionalFormatting>
  <conditionalFormatting sqref="W193:BA193">
    <cfRule type="expression" dxfId="22" priority="23">
      <formula>INDIRECT(ADDRESS(ROW(),COLUMN()))=TRUNC(INDIRECT(ADDRESS(ROW(),COLUMN())))</formula>
    </cfRule>
  </conditionalFormatting>
  <conditionalFormatting sqref="BB195:BE195">
    <cfRule type="expression" dxfId="21" priority="22">
      <formula>INDIRECT(ADDRESS(ROW(),COLUMN()))=TRUNC(INDIRECT(ADDRESS(ROW(),COLUMN())))</formula>
    </cfRule>
  </conditionalFormatting>
  <conditionalFormatting sqref="W195:BA195">
    <cfRule type="expression" dxfId="20" priority="21">
      <formula>INDIRECT(ADDRESS(ROW(),COLUMN()))=TRUNC(INDIRECT(ADDRESS(ROW(),COLUMN())))</formula>
    </cfRule>
  </conditionalFormatting>
  <conditionalFormatting sqref="BB197:BE197">
    <cfRule type="expression" dxfId="19" priority="20">
      <formula>INDIRECT(ADDRESS(ROW(),COLUMN()))=TRUNC(INDIRECT(ADDRESS(ROW(),COLUMN())))</formula>
    </cfRule>
  </conditionalFormatting>
  <conditionalFormatting sqref="W197:BA197">
    <cfRule type="expression" dxfId="18" priority="19">
      <formula>INDIRECT(ADDRESS(ROW(),COLUMN()))=TRUNC(INDIRECT(ADDRESS(ROW(),COLUMN())))</formula>
    </cfRule>
  </conditionalFormatting>
  <conditionalFormatting sqref="BB199:BE199">
    <cfRule type="expression" dxfId="17" priority="18">
      <formula>INDIRECT(ADDRESS(ROW(),COLUMN()))=TRUNC(INDIRECT(ADDRESS(ROW(),COLUMN())))</formula>
    </cfRule>
  </conditionalFormatting>
  <conditionalFormatting sqref="W199:BA199">
    <cfRule type="expression" dxfId="16" priority="17">
      <formula>INDIRECT(ADDRESS(ROW(),COLUMN()))=TRUNC(INDIRECT(ADDRESS(ROW(),COLUMN())))</formula>
    </cfRule>
  </conditionalFormatting>
  <conditionalFormatting sqref="BB201:BE201">
    <cfRule type="expression" dxfId="15" priority="16">
      <formula>INDIRECT(ADDRESS(ROW(),COLUMN()))=TRUNC(INDIRECT(ADDRESS(ROW(),COLUMN())))</formula>
    </cfRule>
  </conditionalFormatting>
  <conditionalFormatting sqref="W201:BA201">
    <cfRule type="expression" dxfId="14" priority="15">
      <formula>INDIRECT(ADDRESS(ROW(),COLUMN()))=TRUNC(INDIRECT(ADDRESS(ROW(),COLUMN())))</formula>
    </cfRule>
  </conditionalFormatting>
  <conditionalFormatting sqref="BB203:BE203">
    <cfRule type="expression" dxfId="13" priority="14">
      <formula>INDIRECT(ADDRESS(ROW(),COLUMN()))=TRUNC(INDIRECT(ADDRESS(ROW(),COLUMN())))</formula>
    </cfRule>
  </conditionalFormatting>
  <conditionalFormatting sqref="W203:BA203">
    <cfRule type="expression" dxfId="12" priority="13">
      <formula>INDIRECT(ADDRESS(ROW(),COLUMN()))=TRUNC(INDIRECT(ADDRESS(ROW(),COLUMN())))</formula>
    </cfRule>
  </conditionalFormatting>
  <conditionalFormatting sqref="BB205:BE205">
    <cfRule type="expression" dxfId="11" priority="12">
      <formula>INDIRECT(ADDRESS(ROW(),COLUMN()))=TRUNC(INDIRECT(ADDRESS(ROW(),COLUMN())))</formula>
    </cfRule>
  </conditionalFormatting>
  <conditionalFormatting sqref="W205:BA205">
    <cfRule type="expression" dxfId="10" priority="11">
      <formula>INDIRECT(ADDRESS(ROW(),COLUMN()))=TRUNC(INDIRECT(ADDRESS(ROW(),COLUMN())))</formula>
    </cfRule>
  </conditionalFormatting>
  <conditionalFormatting sqref="BB207:BE207">
    <cfRule type="expression" dxfId="9" priority="10">
      <formula>INDIRECT(ADDRESS(ROW(),COLUMN()))=TRUNC(INDIRECT(ADDRESS(ROW(),COLUMN())))</formula>
    </cfRule>
  </conditionalFormatting>
  <conditionalFormatting sqref="W207:BA207">
    <cfRule type="expression" dxfId="8" priority="9">
      <formula>INDIRECT(ADDRESS(ROW(),COLUMN()))=TRUNC(INDIRECT(ADDRESS(ROW(),COLUMN())))</formula>
    </cfRule>
  </conditionalFormatting>
  <conditionalFormatting sqref="BB209:BE209">
    <cfRule type="expression" dxfId="7" priority="8">
      <formula>INDIRECT(ADDRESS(ROW(),COLUMN()))=TRUNC(INDIRECT(ADDRESS(ROW(),COLUMN())))</formula>
    </cfRule>
  </conditionalFormatting>
  <conditionalFormatting sqref="W209:BA209">
    <cfRule type="expression" dxfId="6" priority="7">
      <formula>INDIRECT(ADDRESS(ROW(),COLUMN()))=TRUNC(INDIRECT(ADDRESS(ROW(),COLUMN())))</formula>
    </cfRule>
  </conditionalFormatting>
  <conditionalFormatting sqref="BB211:BE211">
    <cfRule type="expression" dxfId="5" priority="6">
      <formula>INDIRECT(ADDRESS(ROW(),COLUMN()))=TRUNC(INDIRECT(ADDRESS(ROW(),COLUMN())))</formula>
    </cfRule>
  </conditionalFormatting>
  <conditionalFormatting sqref="W211:BA211">
    <cfRule type="expression" dxfId="4" priority="5">
      <formula>INDIRECT(ADDRESS(ROW(),COLUMN()))=TRUNC(INDIRECT(ADDRESS(ROW(),COLUMN())))</formula>
    </cfRule>
  </conditionalFormatting>
  <conditionalFormatting sqref="BB213:BE213">
    <cfRule type="expression" dxfId="3" priority="4">
      <formula>INDIRECT(ADDRESS(ROW(),COLUMN()))=TRUNC(INDIRECT(ADDRESS(ROW(),COLUMN())))</formula>
    </cfRule>
  </conditionalFormatting>
  <conditionalFormatting sqref="W213:BA213">
    <cfRule type="expression" dxfId="2" priority="3">
      <formula>INDIRECT(ADDRESS(ROW(),COLUMN()))=TRUNC(INDIRECT(ADDRESS(ROW(),COLUMN())))</formula>
    </cfRule>
  </conditionalFormatting>
  <conditionalFormatting sqref="BB215:BE215">
    <cfRule type="expression" dxfId="1" priority="2">
      <formula>INDIRECT(ADDRESS(ROW(),COLUMN()))=TRUNC(INDIRECT(ADDRESS(ROW(),COLUMN())))</formula>
    </cfRule>
  </conditionalFormatting>
  <conditionalFormatting sqref="W215:BA215">
    <cfRule type="expression" dxfId="0" priority="1">
      <formula>INDIRECT(ADDRESS(ROW(),COLUMN()))=TRUNC(INDIRECT(ADDRESS(ROW(),COLUMN())))</formula>
    </cfRule>
  </conditionalFormatting>
  <dataValidations count="8">
    <dataValidation type="list" allowBlank="1" showInputMessage="1" showErrorMessage="1" sqref="BE4:BH4">
      <formula1>"４週,暦月"</formula1>
    </dataValidation>
    <dataValidation type="list" allowBlank="1" showInputMessage="1" showErrorMessage="1" sqref="AF4:AF5">
      <formula1>#REF!</formula1>
    </dataValidation>
    <dataValidation type="decimal" allowBlank="1" showInputMessage="1" showErrorMessage="1" error="入力可能範囲　32～40" sqref="BA7:BB7">
      <formula1>32</formula1>
      <formula2>40</formula2>
    </dataValidation>
    <dataValidation type="list" allowBlank="1" showInputMessage="1" showErrorMessage="1" sqref="BE5:BH5">
      <formula1>"予定,実績,予定・実績"</formula1>
    </dataValidation>
    <dataValidation type="list" allowBlank="1" showInputMessage="1" sqref="C16:D215">
      <formula1>職種</formula1>
    </dataValidation>
    <dataValidation type="list" allowBlank="1" showInputMessage="1" sqref="W16:BA16 W18:BA18 W20:BA20 W22:BA22 W24:BA24 W26:BA26 W28:BA28 W30:BA30 W32:BA32 W34:BA34 W36:BA36 W38:BA38 W40:BA40 W42:BA42 W44:BA44 W46:BA46 W48:BA48 W50:BA50 W52:BA52 W54:BA54 W56:BA56 W58:BA58 W60:BA60 W62:BA62 W64:BA64 W66:BA66 W68:BA68 W70:BA70 W72:BA72 W74:BA74 W76:BA76 W78:BA78 W80:BA80 W82:BA82 W84:BA84 W86:BA86 W88:BA88 W90:BA90 W92:BA92 W94:BA94 W96:BA96 W98:BA98 W100:BA100 W102:BA102 W104:BA104 W106:BA106 W108:BA108 W110:BA110 W112:BA112 W114:BA114 W116:BA116 W118:BA118 W120:BA120 W122:BA122 W124:BA124 W126:BA126 W128:BA128 W130:BA130 W132:BA132 W134:BA134 W136:BA136 W138:BA138 W140:BA140 W142:BA142 W144:BA144 W146:BA146 W148:BA148 W150:BA150 W152:BA152 W154:BA154 W156:BA156 W158:BA158 W160:BA160 W162:BA162 W164:BA164 W166:BA166 W168:BA168 W170:BA170 W172:BA172 W174:BA174 W176:BA176 W178:BA178 W180:BA180 W182:BA182 W184:BA184 W186:BA186 W188:BA188 W190:BA190 W192:BA192 W194:BA194 W196:BA196 W198:BA198 W200:BA200 W202:BA202 W204:BA204 W206:BA206 W208:BA208 W210:BA210 W212:BA212 W214:BA214">
      <formula1>シフト記号表</formula1>
    </dataValidation>
    <dataValidation type="list" allowBlank="1" showInputMessage="1" sqref="I16:J215">
      <formula1>"A, B, C, D"</formula1>
    </dataValidation>
    <dataValidation type="list" errorStyle="warning" allowBlank="1" showInputMessage="1" error="リストにない場合のみ、入力してください。" sqref="K16:N215">
      <formula1>INDIRECT(C16)</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AT2:BI2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Normal="100" workbookViewId="0"/>
  </sheetViews>
  <sheetFormatPr defaultColWidth="9"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31</v>
      </c>
    </row>
    <row r="2" spans="2:14" x14ac:dyDescent="0.4">
      <c r="B2" s="80" t="s">
        <v>32</v>
      </c>
      <c r="F2" s="81"/>
      <c r="G2" s="82"/>
      <c r="H2" s="82"/>
      <c r="I2" s="82"/>
      <c r="J2" s="83"/>
      <c r="K2" s="82"/>
      <c r="L2" s="82"/>
    </row>
    <row r="3" spans="2:14" x14ac:dyDescent="0.4">
      <c r="B3" s="81" t="s">
        <v>105</v>
      </c>
      <c r="F3" s="83" t="s">
        <v>106</v>
      </c>
      <c r="G3" s="82"/>
      <c r="H3" s="82"/>
      <c r="I3" s="82"/>
      <c r="J3" s="83"/>
      <c r="K3" s="82"/>
      <c r="L3" s="82"/>
    </row>
    <row r="4" spans="2:14" x14ac:dyDescent="0.4">
      <c r="B4" s="80"/>
      <c r="F4" s="298" t="s">
        <v>33</v>
      </c>
      <c r="G4" s="298"/>
      <c r="H4" s="298"/>
      <c r="I4" s="298"/>
      <c r="J4" s="298"/>
      <c r="K4" s="298"/>
      <c r="L4" s="298"/>
      <c r="N4" s="298" t="s">
        <v>111</v>
      </c>
    </row>
    <row r="5" spans="2:14" x14ac:dyDescent="0.4">
      <c r="B5" s="78" t="s">
        <v>19</v>
      </c>
      <c r="C5" s="78" t="s">
        <v>4</v>
      </c>
      <c r="F5" s="78" t="s">
        <v>112</v>
      </c>
      <c r="G5" s="78"/>
      <c r="H5" s="78" t="s">
        <v>113</v>
      </c>
      <c r="J5" s="78" t="s">
        <v>34</v>
      </c>
      <c r="L5" s="78" t="s">
        <v>33</v>
      </c>
      <c r="N5" s="298"/>
    </row>
    <row r="6" spans="2:14" x14ac:dyDescent="0.4">
      <c r="B6" s="84">
        <v>1</v>
      </c>
      <c r="C6" s="85" t="s">
        <v>37</v>
      </c>
      <c r="D6" s="86" t="str">
        <f>C6</f>
        <v>a</v>
      </c>
      <c r="E6" s="84" t="s">
        <v>16</v>
      </c>
      <c r="F6" s="87">
        <v>0.375</v>
      </c>
      <c r="G6" s="84" t="s">
        <v>17</v>
      </c>
      <c r="H6" s="87">
        <v>0.75</v>
      </c>
      <c r="I6" s="88" t="s">
        <v>36</v>
      </c>
      <c r="J6" s="87">
        <v>4.1666666666666664E-2</v>
      </c>
      <c r="K6" s="89" t="s">
        <v>2</v>
      </c>
      <c r="L6" s="90">
        <f>IF(OR(F6="",H6=""),"",(H6+IF(F6&gt;H6,1,0)-F6-J6)*24)</f>
        <v>8</v>
      </c>
      <c r="N6" s="91"/>
    </row>
    <row r="7" spans="2:14" x14ac:dyDescent="0.4">
      <c r="B7" s="84">
        <v>2</v>
      </c>
      <c r="C7" s="85" t="s">
        <v>38</v>
      </c>
      <c r="D7" s="86" t="str">
        <f t="shared" ref="D7:D38" si="0">C7</f>
        <v>b</v>
      </c>
      <c r="E7" s="84" t="s">
        <v>16</v>
      </c>
      <c r="F7" s="87">
        <v>0.89583333333333337</v>
      </c>
      <c r="G7" s="84" t="s">
        <v>17</v>
      </c>
      <c r="H7" s="87">
        <v>0.27083333333333331</v>
      </c>
      <c r="I7" s="88" t="s">
        <v>36</v>
      </c>
      <c r="J7" s="87">
        <v>4.1666666666666664E-2</v>
      </c>
      <c r="K7" s="89" t="s">
        <v>2</v>
      </c>
      <c r="L7" s="90">
        <f>IF(OR(F7="",H7=""),"",(H7+IF(F7&gt;H7,1,0)-F7-J7)*24)</f>
        <v>7.9999999999999964</v>
      </c>
      <c r="N7" s="91"/>
    </row>
    <row r="8" spans="2:14" x14ac:dyDescent="0.4">
      <c r="B8" s="84">
        <v>3</v>
      </c>
      <c r="C8" s="85" t="s">
        <v>39</v>
      </c>
      <c r="D8" s="86" t="str">
        <f t="shared" si="0"/>
        <v>c</v>
      </c>
      <c r="E8" s="84" t="s">
        <v>16</v>
      </c>
      <c r="F8" s="87"/>
      <c r="G8" s="84" t="s">
        <v>17</v>
      </c>
      <c r="H8" s="87"/>
      <c r="I8" s="88" t="s">
        <v>36</v>
      </c>
      <c r="J8" s="87">
        <v>0</v>
      </c>
      <c r="K8" s="89" t="s">
        <v>2</v>
      </c>
      <c r="L8" s="90" t="str">
        <f>IF(OR(F8="",H8=""),"",(H8+IF(F8&gt;H8,1,0)-F8-J8)*24)</f>
        <v/>
      </c>
      <c r="N8" s="91"/>
    </row>
    <row r="9" spans="2:14" x14ac:dyDescent="0.4">
      <c r="B9" s="84">
        <v>4</v>
      </c>
      <c r="C9" s="85" t="s">
        <v>40</v>
      </c>
      <c r="D9" s="86" t="str">
        <f t="shared" si="0"/>
        <v>d</v>
      </c>
      <c r="E9" s="84" t="s">
        <v>16</v>
      </c>
      <c r="F9" s="87"/>
      <c r="G9" s="84" t="s">
        <v>17</v>
      </c>
      <c r="H9" s="87"/>
      <c r="I9" s="88" t="s">
        <v>36</v>
      </c>
      <c r="J9" s="87">
        <v>0</v>
      </c>
      <c r="K9" s="89" t="s">
        <v>2</v>
      </c>
      <c r="L9" s="90" t="str">
        <f>IF(OR(F9="",H9=""),"",(H9+IF(F9&gt;H9,1,0)-F9-J9)*24)</f>
        <v/>
      </c>
      <c r="N9" s="91"/>
    </row>
    <row r="10" spans="2:14" x14ac:dyDescent="0.4">
      <c r="B10" s="84">
        <v>5</v>
      </c>
      <c r="C10" s="85" t="s">
        <v>41</v>
      </c>
      <c r="D10" s="86" t="str">
        <f t="shared" si="0"/>
        <v>e</v>
      </c>
      <c r="E10" s="84" t="s">
        <v>16</v>
      </c>
      <c r="F10" s="87"/>
      <c r="G10" s="84" t="s">
        <v>17</v>
      </c>
      <c r="H10" s="87"/>
      <c r="I10" s="88" t="s">
        <v>36</v>
      </c>
      <c r="J10" s="87">
        <v>0</v>
      </c>
      <c r="K10" s="89" t="s">
        <v>2</v>
      </c>
      <c r="L10" s="90" t="str">
        <f t="shared" ref="L10:L22" si="1">IF(OR(F10="",H10=""),"",(H10+IF(F10&gt;H10,1,0)-F10-J10)*24)</f>
        <v/>
      </c>
      <c r="N10" s="91"/>
    </row>
    <row r="11" spans="2:14" x14ac:dyDescent="0.4">
      <c r="B11" s="84">
        <v>6</v>
      </c>
      <c r="C11" s="85" t="s">
        <v>42</v>
      </c>
      <c r="D11" s="86" t="str">
        <f t="shared" si="0"/>
        <v>f</v>
      </c>
      <c r="E11" s="84" t="s">
        <v>16</v>
      </c>
      <c r="F11" s="87"/>
      <c r="G11" s="84" t="s">
        <v>17</v>
      </c>
      <c r="H11" s="87"/>
      <c r="I11" s="88" t="s">
        <v>36</v>
      </c>
      <c r="J11" s="87">
        <v>0</v>
      </c>
      <c r="K11" s="89" t="s">
        <v>2</v>
      </c>
      <c r="L11" s="90" t="str">
        <f>IF(OR(F11="",H11=""),"",(H11+IF(F11&gt;H11,1,0)-F11-J11)*24)</f>
        <v/>
      </c>
      <c r="N11" s="91"/>
    </row>
    <row r="12" spans="2:14" x14ac:dyDescent="0.4">
      <c r="B12" s="84">
        <v>7</v>
      </c>
      <c r="C12" s="85" t="s">
        <v>43</v>
      </c>
      <c r="D12" s="86" t="str">
        <f t="shared" si="0"/>
        <v>g</v>
      </c>
      <c r="E12" s="84" t="s">
        <v>16</v>
      </c>
      <c r="F12" s="87"/>
      <c r="G12" s="84" t="s">
        <v>17</v>
      </c>
      <c r="H12" s="87"/>
      <c r="I12" s="88" t="s">
        <v>36</v>
      </c>
      <c r="J12" s="87">
        <v>0</v>
      </c>
      <c r="K12" s="89" t="s">
        <v>2</v>
      </c>
      <c r="L12" s="90" t="str">
        <f t="shared" si="1"/>
        <v/>
      </c>
      <c r="N12" s="91"/>
    </row>
    <row r="13" spans="2:14" x14ac:dyDescent="0.4">
      <c r="B13" s="84">
        <v>8</v>
      </c>
      <c r="C13" s="85" t="s">
        <v>44</v>
      </c>
      <c r="D13" s="86" t="str">
        <f t="shared" si="0"/>
        <v>h</v>
      </c>
      <c r="E13" s="84" t="s">
        <v>16</v>
      </c>
      <c r="F13" s="87"/>
      <c r="G13" s="84" t="s">
        <v>17</v>
      </c>
      <c r="H13" s="87"/>
      <c r="I13" s="88" t="s">
        <v>36</v>
      </c>
      <c r="J13" s="87">
        <v>0</v>
      </c>
      <c r="K13" s="89" t="s">
        <v>2</v>
      </c>
      <c r="L13" s="90" t="str">
        <f t="shared" si="1"/>
        <v/>
      </c>
      <c r="N13" s="91"/>
    </row>
    <row r="14" spans="2:14" x14ac:dyDescent="0.4">
      <c r="B14" s="84">
        <v>9</v>
      </c>
      <c r="C14" s="85" t="s">
        <v>45</v>
      </c>
      <c r="D14" s="86" t="str">
        <f t="shared" si="0"/>
        <v>i</v>
      </c>
      <c r="E14" s="84" t="s">
        <v>16</v>
      </c>
      <c r="F14" s="87"/>
      <c r="G14" s="84" t="s">
        <v>17</v>
      </c>
      <c r="H14" s="87"/>
      <c r="I14" s="88" t="s">
        <v>36</v>
      </c>
      <c r="J14" s="87">
        <v>0</v>
      </c>
      <c r="K14" s="89" t="s">
        <v>2</v>
      </c>
      <c r="L14" s="90" t="str">
        <f t="shared" si="1"/>
        <v/>
      </c>
      <c r="N14" s="91"/>
    </row>
    <row r="15" spans="2:14" x14ac:dyDescent="0.4">
      <c r="B15" s="84">
        <v>10</v>
      </c>
      <c r="C15" s="85" t="s">
        <v>46</v>
      </c>
      <c r="D15" s="86" t="str">
        <f t="shared" si="0"/>
        <v>j</v>
      </c>
      <c r="E15" s="84" t="s">
        <v>16</v>
      </c>
      <c r="F15" s="87"/>
      <c r="G15" s="84" t="s">
        <v>17</v>
      </c>
      <c r="H15" s="87"/>
      <c r="I15" s="88" t="s">
        <v>36</v>
      </c>
      <c r="J15" s="87">
        <v>0</v>
      </c>
      <c r="K15" s="89" t="s">
        <v>2</v>
      </c>
      <c r="L15" s="90" t="str">
        <f t="shared" si="1"/>
        <v/>
      </c>
      <c r="N15" s="91"/>
    </row>
    <row r="16" spans="2:14" x14ac:dyDescent="0.4">
      <c r="B16" s="84">
        <v>11</v>
      </c>
      <c r="C16" s="85" t="s">
        <v>47</v>
      </c>
      <c r="D16" s="86" t="str">
        <f t="shared" si="0"/>
        <v>k</v>
      </c>
      <c r="E16" s="84" t="s">
        <v>16</v>
      </c>
      <c r="F16" s="87"/>
      <c r="G16" s="84" t="s">
        <v>17</v>
      </c>
      <c r="H16" s="87"/>
      <c r="I16" s="88" t="s">
        <v>36</v>
      </c>
      <c r="J16" s="87">
        <v>0</v>
      </c>
      <c r="K16" s="89" t="s">
        <v>2</v>
      </c>
      <c r="L16" s="90" t="str">
        <f t="shared" si="1"/>
        <v/>
      </c>
      <c r="N16" s="91"/>
    </row>
    <row r="17" spans="2:14" x14ac:dyDescent="0.4">
      <c r="B17" s="84">
        <v>12</v>
      </c>
      <c r="C17" s="85" t="s">
        <v>48</v>
      </c>
      <c r="D17" s="86" t="str">
        <f t="shared" si="0"/>
        <v>l</v>
      </c>
      <c r="E17" s="84" t="s">
        <v>16</v>
      </c>
      <c r="F17" s="87"/>
      <c r="G17" s="84" t="s">
        <v>17</v>
      </c>
      <c r="H17" s="87"/>
      <c r="I17" s="88" t="s">
        <v>36</v>
      </c>
      <c r="J17" s="87">
        <v>0</v>
      </c>
      <c r="K17" s="89" t="s">
        <v>2</v>
      </c>
      <c r="L17" s="90" t="str">
        <f t="shared" si="1"/>
        <v/>
      </c>
      <c r="N17" s="91"/>
    </row>
    <row r="18" spans="2:14" x14ac:dyDescent="0.4">
      <c r="B18" s="84">
        <v>13</v>
      </c>
      <c r="C18" s="85" t="s">
        <v>49</v>
      </c>
      <c r="D18" s="86" t="str">
        <f t="shared" si="0"/>
        <v>m</v>
      </c>
      <c r="E18" s="84" t="s">
        <v>16</v>
      </c>
      <c r="F18" s="87"/>
      <c r="G18" s="84" t="s">
        <v>17</v>
      </c>
      <c r="H18" s="87"/>
      <c r="I18" s="88" t="s">
        <v>36</v>
      </c>
      <c r="J18" s="87">
        <v>0</v>
      </c>
      <c r="K18" s="89" t="s">
        <v>2</v>
      </c>
      <c r="L18" s="90" t="str">
        <f t="shared" si="1"/>
        <v/>
      </c>
      <c r="N18" s="91"/>
    </row>
    <row r="19" spans="2:14" x14ac:dyDescent="0.4">
      <c r="B19" s="84">
        <v>14</v>
      </c>
      <c r="C19" s="85" t="s">
        <v>50</v>
      </c>
      <c r="D19" s="86" t="str">
        <f t="shared" si="0"/>
        <v>n</v>
      </c>
      <c r="E19" s="84" t="s">
        <v>16</v>
      </c>
      <c r="F19" s="87"/>
      <c r="G19" s="84" t="s">
        <v>17</v>
      </c>
      <c r="H19" s="87"/>
      <c r="I19" s="88" t="s">
        <v>36</v>
      </c>
      <c r="J19" s="87">
        <v>0</v>
      </c>
      <c r="K19" s="89" t="s">
        <v>2</v>
      </c>
      <c r="L19" s="90" t="str">
        <f t="shared" si="1"/>
        <v/>
      </c>
      <c r="N19" s="91"/>
    </row>
    <row r="20" spans="2:14" x14ac:dyDescent="0.4">
      <c r="B20" s="84">
        <v>15</v>
      </c>
      <c r="C20" s="85" t="s">
        <v>51</v>
      </c>
      <c r="D20" s="86" t="str">
        <f t="shared" si="0"/>
        <v>o</v>
      </c>
      <c r="E20" s="84" t="s">
        <v>16</v>
      </c>
      <c r="F20" s="87"/>
      <c r="G20" s="84" t="s">
        <v>17</v>
      </c>
      <c r="H20" s="87"/>
      <c r="I20" s="88" t="s">
        <v>36</v>
      </c>
      <c r="J20" s="87">
        <v>0</v>
      </c>
      <c r="K20" s="89" t="s">
        <v>2</v>
      </c>
      <c r="L20" s="90" t="str">
        <f t="shared" si="1"/>
        <v/>
      </c>
      <c r="N20" s="91"/>
    </row>
    <row r="21" spans="2:14" x14ac:dyDescent="0.4">
      <c r="B21" s="84">
        <v>16</v>
      </c>
      <c r="C21" s="85" t="s">
        <v>52</v>
      </c>
      <c r="D21" s="86" t="str">
        <f t="shared" si="0"/>
        <v>p</v>
      </c>
      <c r="E21" s="84" t="s">
        <v>16</v>
      </c>
      <c r="F21" s="87"/>
      <c r="G21" s="84" t="s">
        <v>17</v>
      </c>
      <c r="H21" s="87"/>
      <c r="I21" s="88" t="s">
        <v>36</v>
      </c>
      <c r="J21" s="87">
        <v>0</v>
      </c>
      <c r="K21" s="89" t="s">
        <v>2</v>
      </c>
      <c r="L21" s="90" t="str">
        <f t="shared" si="1"/>
        <v/>
      </c>
      <c r="N21" s="91"/>
    </row>
    <row r="22" spans="2:14" x14ac:dyDescent="0.4">
      <c r="B22" s="84">
        <v>17</v>
      </c>
      <c r="C22" s="85" t="s">
        <v>53</v>
      </c>
      <c r="D22" s="86" t="str">
        <f t="shared" si="0"/>
        <v>q</v>
      </c>
      <c r="E22" s="84" t="s">
        <v>16</v>
      </c>
      <c r="F22" s="87"/>
      <c r="G22" s="84" t="s">
        <v>17</v>
      </c>
      <c r="H22" s="87"/>
      <c r="I22" s="88" t="s">
        <v>36</v>
      </c>
      <c r="J22" s="87">
        <v>0</v>
      </c>
      <c r="K22" s="89" t="s">
        <v>2</v>
      </c>
      <c r="L22" s="90" t="str">
        <f t="shared" si="1"/>
        <v/>
      </c>
      <c r="N22" s="91"/>
    </row>
    <row r="23" spans="2:14" x14ac:dyDescent="0.4">
      <c r="B23" s="84">
        <v>18</v>
      </c>
      <c r="C23" s="85" t="s">
        <v>54</v>
      </c>
      <c r="D23" s="86" t="str">
        <f t="shared" si="0"/>
        <v>r</v>
      </c>
      <c r="E23" s="84" t="s">
        <v>16</v>
      </c>
      <c r="F23" s="92"/>
      <c r="G23" s="84" t="s">
        <v>17</v>
      </c>
      <c r="H23" s="92"/>
      <c r="I23" s="88" t="s">
        <v>36</v>
      </c>
      <c r="J23" s="92"/>
      <c r="K23" s="89" t="s">
        <v>2</v>
      </c>
      <c r="L23" s="85">
        <v>1</v>
      </c>
      <c r="N23" s="91"/>
    </row>
    <row r="24" spans="2:14" x14ac:dyDescent="0.4">
      <c r="B24" s="84">
        <v>19</v>
      </c>
      <c r="C24" s="85" t="s">
        <v>55</v>
      </c>
      <c r="D24" s="86" t="str">
        <f t="shared" si="0"/>
        <v>s</v>
      </c>
      <c r="E24" s="84" t="s">
        <v>16</v>
      </c>
      <c r="F24" s="92"/>
      <c r="G24" s="84" t="s">
        <v>17</v>
      </c>
      <c r="H24" s="92"/>
      <c r="I24" s="88" t="s">
        <v>36</v>
      </c>
      <c r="J24" s="92"/>
      <c r="K24" s="89" t="s">
        <v>2</v>
      </c>
      <c r="L24" s="85">
        <v>2</v>
      </c>
      <c r="N24" s="91"/>
    </row>
    <row r="25" spans="2:14" x14ac:dyDescent="0.4">
      <c r="B25" s="84">
        <v>20</v>
      </c>
      <c r="C25" s="85" t="s">
        <v>56</v>
      </c>
      <c r="D25" s="86" t="str">
        <f t="shared" si="0"/>
        <v>t</v>
      </c>
      <c r="E25" s="84" t="s">
        <v>16</v>
      </c>
      <c r="F25" s="92"/>
      <c r="G25" s="84" t="s">
        <v>17</v>
      </c>
      <c r="H25" s="92"/>
      <c r="I25" s="88" t="s">
        <v>36</v>
      </c>
      <c r="J25" s="92"/>
      <c r="K25" s="89" t="s">
        <v>2</v>
      </c>
      <c r="L25" s="85">
        <v>3</v>
      </c>
      <c r="N25" s="91"/>
    </row>
    <row r="26" spans="2:14" x14ac:dyDescent="0.4">
      <c r="B26" s="84">
        <v>21</v>
      </c>
      <c r="C26" s="85" t="s">
        <v>57</v>
      </c>
      <c r="D26" s="86" t="str">
        <f t="shared" si="0"/>
        <v>u</v>
      </c>
      <c r="E26" s="84" t="s">
        <v>16</v>
      </c>
      <c r="F26" s="92"/>
      <c r="G26" s="84" t="s">
        <v>17</v>
      </c>
      <c r="H26" s="92"/>
      <c r="I26" s="88" t="s">
        <v>36</v>
      </c>
      <c r="J26" s="92"/>
      <c r="K26" s="89" t="s">
        <v>2</v>
      </c>
      <c r="L26" s="85">
        <v>4</v>
      </c>
      <c r="N26" s="91"/>
    </row>
    <row r="27" spans="2:14" x14ac:dyDescent="0.4">
      <c r="B27" s="84">
        <v>22</v>
      </c>
      <c r="C27" s="85" t="s">
        <v>58</v>
      </c>
      <c r="D27" s="86" t="str">
        <f t="shared" si="0"/>
        <v>v</v>
      </c>
      <c r="E27" s="84" t="s">
        <v>16</v>
      </c>
      <c r="F27" s="92"/>
      <c r="G27" s="84" t="s">
        <v>17</v>
      </c>
      <c r="H27" s="92"/>
      <c r="I27" s="88" t="s">
        <v>36</v>
      </c>
      <c r="J27" s="92"/>
      <c r="K27" s="89" t="s">
        <v>2</v>
      </c>
      <c r="L27" s="85">
        <v>5</v>
      </c>
      <c r="N27" s="91"/>
    </row>
    <row r="28" spans="2:14" x14ac:dyDescent="0.4">
      <c r="B28" s="84">
        <v>23</v>
      </c>
      <c r="C28" s="85" t="s">
        <v>59</v>
      </c>
      <c r="D28" s="86" t="str">
        <f t="shared" si="0"/>
        <v>w</v>
      </c>
      <c r="E28" s="84" t="s">
        <v>16</v>
      </c>
      <c r="F28" s="92"/>
      <c r="G28" s="84" t="s">
        <v>17</v>
      </c>
      <c r="H28" s="92"/>
      <c r="I28" s="88" t="s">
        <v>36</v>
      </c>
      <c r="J28" s="92"/>
      <c r="K28" s="89" t="s">
        <v>2</v>
      </c>
      <c r="L28" s="85">
        <v>6</v>
      </c>
      <c r="N28" s="91"/>
    </row>
    <row r="29" spans="2:14" x14ac:dyDescent="0.4">
      <c r="B29" s="84">
        <v>24</v>
      </c>
      <c r="C29" s="85" t="s">
        <v>60</v>
      </c>
      <c r="D29" s="86" t="str">
        <f t="shared" si="0"/>
        <v>x</v>
      </c>
      <c r="E29" s="84" t="s">
        <v>16</v>
      </c>
      <c r="F29" s="92"/>
      <c r="G29" s="84" t="s">
        <v>17</v>
      </c>
      <c r="H29" s="92"/>
      <c r="I29" s="88" t="s">
        <v>36</v>
      </c>
      <c r="J29" s="92"/>
      <c r="K29" s="89" t="s">
        <v>2</v>
      </c>
      <c r="L29" s="85">
        <v>7</v>
      </c>
      <c r="N29" s="91"/>
    </row>
    <row r="30" spans="2:14" x14ac:dyDescent="0.4">
      <c r="B30" s="84">
        <v>25</v>
      </c>
      <c r="C30" s="85" t="s">
        <v>61</v>
      </c>
      <c r="D30" s="86" t="str">
        <f t="shared" si="0"/>
        <v>y</v>
      </c>
      <c r="E30" s="84" t="s">
        <v>16</v>
      </c>
      <c r="F30" s="92"/>
      <c r="G30" s="84" t="s">
        <v>17</v>
      </c>
      <c r="H30" s="92"/>
      <c r="I30" s="88" t="s">
        <v>36</v>
      </c>
      <c r="J30" s="92"/>
      <c r="K30" s="89" t="s">
        <v>2</v>
      </c>
      <c r="L30" s="85">
        <v>8</v>
      </c>
      <c r="N30" s="91"/>
    </row>
    <row r="31" spans="2:14" x14ac:dyDescent="0.4">
      <c r="B31" s="84">
        <v>26</v>
      </c>
      <c r="C31" s="85" t="s">
        <v>62</v>
      </c>
      <c r="D31" s="86" t="str">
        <f t="shared" si="0"/>
        <v>z</v>
      </c>
      <c r="E31" s="84" t="s">
        <v>16</v>
      </c>
      <c r="F31" s="92"/>
      <c r="G31" s="84" t="s">
        <v>17</v>
      </c>
      <c r="H31" s="92"/>
      <c r="I31" s="88" t="s">
        <v>36</v>
      </c>
      <c r="J31" s="92"/>
      <c r="K31" s="89" t="s">
        <v>2</v>
      </c>
      <c r="L31" s="85">
        <v>1</v>
      </c>
      <c r="N31" s="91"/>
    </row>
    <row r="32" spans="2:14" x14ac:dyDescent="0.4">
      <c r="B32" s="84">
        <v>27</v>
      </c>
      <c r="C32" s="85" t="s">
        <v>60</v>
      </c>
      <c r="D32" s="86" t="str">
        <f t="shared" si="0"/>
        <v>x</v>
      </c>
      <c r="E32" s="84" t="s">
        <v>16</v>
      </c>
      <c r="F32" s="92"/>
      <c r="G32" s="84" t="s">
        <v>17</v>
      </c>
      <c r="H32" s="92"/>
      <c r="I32" s="88" t="s">
        <v>36</v>
      </c>
      <c r="J32" s="92"/>
      <c r="K32" s="89" t="s">
        <v>2</v>
      </c>
      <c r="L32" s="85">
        <v>2</v>
      </c>
      <c r="N32" s="91"/>
    </row>
    <row r="33" spans="2:14" x14ac:dyDescent="0.4">
      <c r="B33" s="84">
        <v>28</v>
      </c>
      <c r="C33" s="85" t="s">
        <v>63</v>
      </c>
      <c r="D33" s="86" t="str">
        <f t="shared" si="0"/>
        <v>aa</v>
      </c>
      <c r="E33" s="84" t="s">
        <v>16</v>
      </c>
      <c r="F33" s="92"/>
      <c r="G33" s="84" t="s">
        <v>17</v>
      </c>
      <c r="H33" s="92"/>
      <c r="I33" s="88" t="s">
        <v>36</v>
      </c>
      <c r="J33" s="92"/>
      <c r="K33" s="89" t="s">
        <v>2</v>
      </c>
      <c r="L33" s="85">
        <v>3</v>
      </c>
      <c r="N33" s="91"/>
    </row>
    <row r="34" spans="2:14" x14ac:dyDescent="0.4">
      <c r="B34" s="84">
        <v>29</v>
      </c>
      <c r="C34" s="85" t="s">
        <v>64</v>
      </c>
      <c r="D34" s="86" t="str">
        <f t="shared" si="0"/>
        <v>ab</v>
      </c>
      <c r="E34" s="84" t="s">
        <v>16</v>
      </c>
      <c r="F34" s="92"/>
      <c r="G34" s="84" t="s">
        <v>17</v>
      </c>
      <c r="H34" s="92"/>
      <c r="I34" s="88" t="s">
        <v>36</v>
      </c>
      <c r="J34" s="92"/>
      <c r="K34" s="89" t="s">
        <v>2</v>
      </c>
      <c r="L34" s="85">
        <v>4</v>
      </c>
      <c r="N34" s="91"/>
    </row>
    <row r="35" spans="2:14" x14ac:dyDescent="0.4">
      <c r="B35" s="84">
        <v>30</v>
      </c>
      <c r="C35" s="85" t="s">
        <v>65</v>
      </c>
      <c r="D35" s="86" t="str">
        <f t="shared" si="0"/>
        <v>ac</v>
      </c>
      <c r="E35" s="84" t="s">
        <v>16</v>
      </c>
      <c r="F35" s="92"/>
      <c r="G35" s="84" t="s">
        <v>17</v>
      </c>
      <c r="H35" s="92"/>
      <c r="I35" s="88" t="s">
        <v>36</v>
      </c>
      <c r="J35" s="92"/>
      <c r="K35" s="89" t="s">
        <v>2</v>
      </c>
      <c r="L35" s="85">
        <v>5</v>
      </c>
      <c r="N35" s="91"/>
    </row>
    <row r="36" spans="2:14" x14ac:dyDescent="0.4">
      <c r="B36" s="84">
        <v>31</v>
      </c>
      <c r="C36" s="85" t="s">
        <v>66</v>
      </c>
      <c r="D36" s="86" t="str">
        <f t="shared" si="0"/>
        <v>ad</v>
      </c>
      <c r="E36" s="84" t="s">
        <v>16</v>
      </c>
      <c r="F36" s="92"/>
      <c r="G36" s="84" t="s">
        <v>17</v>
      </c>
      <c r="H36" s="92"/>
      <c r="I36" s="88" t="s">
        <v>36</v>
      </c>
      <c r="J36" s="92"/>
      <c r="K36" s="89" t="s">
        <v>2</v>
      </c>
      <c r="L36" s="85">
        <v>6</v>
      </c>
      <c r="N36" s="91"/>
    </row>
    <row r="37" spans="2:14" x14ac:dyDescent="0.4">
      <c r="B37" s="84">
        <v>32</v>
      </c>
      <c r="C37" s="85" t="s">
        <v>67</v>
      </c>
      <c r="D37" s="86" t="str">
        <f t="shared" si="0"/>
        <v>ae</v>
      </c>
      <c r="E37" s="84" t="s">
        <v>16</v>
      </c>
      <c r="F37" s="92"/>
      <c r="G37" s="84" t="s">
        <v>17</v>
      </c>
      <c r="H37" s="92"/>
      <c r="I37" s="88" t="s">
        <v>36</v>
      </c>
      <c r="J37" s="92"/>
      <c r="K37" s="89" t="s">
        <v>2</v>
      </c>
      <c r="L37" s="85">
        <v>7</v>
      </c>
      <c r="N37" s="91"/>
    </row>
    <row r="38" spans="2:14" x14ac:dyDescent="0.4">
      <c r="B38" s="84">
        <v>33</v>
      </c>
      <c r="C38" s="85" t="s">
        <v>68</v>
      </c>
      <c r="D38" s="86" t="str">
        <f t="shared" si="0"/>
        <v>af</v>
      </c>
      <c r="E38" s="84" t="s">
        <v>16</v>
      </c>
      <c r="F38" s="92"/>
      <c r="G38" s="84" t="s">
        <v>17</v>
      </c>
      <c r="H38" s="92"/>
      <c r="I38" s="88" t="s">
        <v>36</v>
      </c>
      <c r="J38" s="92"/>
      <c r="K38" s="89" t="s">
        <v>2</v>
      </c>
      <c r="L38" s="85">
        <v>8</v>
      </c>
      <c r="N38" s="91"/>
    </row>
    <row r="39" spans="2:14" x14ac:dyDescent="0.4">
      <c r="B39" s="84">
        <v>34</v>
      </c>
      <c r="C39" s="93" t="s">
        <v>85</v>
      </c>
      <c r="D39" s="86"/>
      <c r="E39" s="84" t="s">
        <v>16</v>
      </c>
      <c r="F39" s="87">
        <v>0.29166666666666669</v>
      </c>
      <c r="G39" s="84" t="s">
        <v>17</v>
      </c>
      <c r="H39" s="87">
        <v>0.39583333333333331</v>
      </c>
      <c r="I39" s="88" t="s">
        <v>36</v>
      </c>
      <c r="J39" s="87">
        <v>0</v>
      </c>
      <c r="K39" s="89" t="s">
        <v>2</v>
      </c>
      <c r="L39" s="90">
        <f t="shared" ref="L39:L40" si="2">IF(OR(F39="",H39=""),"",(H39+IF(F39&gt;H39,1,0)-F39-J39)*24)</f>
        <v>2.4999999999999991</v>
      </c>
      <c r="N39" s="91"/>
    </row>
    <row r="40" spans="2:14" x14ac:dyDescent="0.4">
      <c r="B40" s="84"/>
      <c r="C40" s="94" t="s">
        <v>35</v>
      </c>
      <c r="D40" s="86"/>
      <c r="E40" s="84" t="s">
        <v>16</v>
      </c>
      <c r="F40" s="87">
        <v>0.6875</v>
      </c>
      <c r="G40" s="84" t="s">
        <v>17</v>
      </c>
      <c r="H40" s="87">
        <v>0.83333333333333337</v>
      </c>
      <c r="I40" s="88" t="s">
        <v>36</v>
      </c>
      <c r="J40" s="87">
        <v>0</v>
      </c>
      <c r="K40" s="89" t="s">
        <v>2</v>
      </c>
      <c r="L40" s="90">
        <f t="shared" si="2"/>
        <v>3.5000000000000009</v>
      </c>
      <c r="N40" s="91"/>
    </row>
    <row r="41" spans="2:14" x14ac:dyDescent="0.4">
      <c r="B41" s="84"/>
      <c r="C41" s="95" t="s">
        <v>35</v>
      </c>
      <c r="D41" s="86" t="str">
        <f>C39</f>
        <v>ag</v>
      </c>
      <c r="E41" s="84" t="s">
        <v>16</v>
      </c>
      <c r="F41" s="87" t="s">
        <v>35</v>
      </c>
      <c r="G41" s="84" t="s">
        <v>17</v>
      </c>
      <c r="H41" s="87" t="s">
        <v>35</v>
      </c>
      <c r="I41" s="88" t="s">
        <v>36</v>
      </c>
      <c r="J41" s="87" t="s">
        <v>35</v>
      </c>
      <c r="K41" s="89" t="s">
        <v>2</v>
      </c>
      <c r="L41" s="90">
        <f>IF(OR(L39="",L40=""),"",L39+L40)</f>
        <v>6</v>
      </c>
      <c r="N41" s="91" t="s">
        <v>114</v>
      </c>
    </row>
    <row r="42" spans="2:14" x14ac:dyDescent="0.4">
      <c r="B42" s="84"/>
      <c r="C42" s="93" t="s">
        <v>115</v>
      </c>
      <c r="D42" s="86"/>
      <c r="E42" s="84" t="s">
        <v>16</v>
      </c>
      <c r="F42" s="87"/>
      <c r="G42" s="84" t="s">
        <v>17</v>
      </c>
      <c r="H42" s="87"/>
      <c r="I42" s="88" t="s">
        <v>36</v>
      </c>
      <c r="J42" s="87">
        <v>0</v>
      </c>
      <c r="K42" s="89" t="s">
        <v>2</v>
      </c>
      <c r="L42" s="90" t="str">
        <f t="shared" ref="L42:L43" si="3">IF(OR(F42="",H42=""),"",(H42+IF(F42&gt;H42,1,0)-F42-J42)*24)</f>
        <v/>
      </c>
      <c r="N42" s="91"/>
    </row>
    <row r="43" spans="2:14" x14ac:dyDescent="0.4">
      <c r="B43" s="84">
        <v>35</v>
      </c>
      <c r="C43" s="94" t="s">
        <v>35</v>
      </c>
      <c r="D43" s="86"/>
      <c r="E43" s="84" t="s">
        <v>16</v>
      </c>
      <c r="F43" s="87"/>
      <c r="G43" s="84" t="s">
        <v>17</v>
      </c>
      <c r="H43" s="87"/>
      <c r="I43" s="88" t="s">
        <v>36</v>
      </c>
      <c r="J43" s="87">
        <v>0</v>
      </c>
      <c r="K43" s="89" t="s">
        <v>2</v>
      </c>
      <c r="L43" s="90" t="str">
        <f t="shared" si="3"/>
        <v/>
      </c>
      <c r="N43" s="91"/>
    </row>
    <row r="44" spans="2:14" x14ac:dyDescent="0.4">
      <c r="B44" s="84"/>
      <c r="C44" s="95" t="s">
        <v>35</v>
      </c>
      <c r="D44" s="86" t="str">
        <f>C42</f>
        <v>ah</v>
      </c>
      <c r="E44" s="84" t="s">
        <v>16</v>
      </c>
      <c r="F44" s="87" t="s">
        <v>35</v>
      </c>
      <c r="G44" s="84" t="s">
        <v>17</v>
      </c>
      <c r="H44" s="87" t="s">
        <v>35</v>
      </c>
      <c r="I44" s="88" t="s">
        <v>36</v>
      </c>
      <c r="J44" s="87" t="s">
        <v>35</v>
      </c>
      <c r="K44" s="89" t="s">
        <v>2</v>
      </c>
      <c r="L44" s="90" t="str">
        <f>IF(OR(L42="",L43=""),"",L42+L43)</f>
        <v/>
      </c>
      <c r="N44" s="91" t="s">
        <v>116</v>
      </c>
    </row>
    <row r="45" spans="2:14" x14ac:dyDescent="0.4">
      <c r="B45" s="84"/>
      <c r="C45" s="93" t="s">
        <v>117</v>
      </c>
      <c r="D45" s="86"/>
      <c r="E45" s="84" t="s">
        <v>16</v>
      </c>
      <c r="F45" s="87"/>
      <c r="G45" s="84" t="s">
        <v>17</v>
      </c>
      <c r="H45" s="87"/>
      <c r="I45" s="88" t="s">
        <v>36</v>
      </c>
      <c r="J45" s="87">
        <v>0</v>
      </c>
      <c r="K45" s="89" t="s">
        <v>2</v>
      </c>
      <c r="L45" s="90" t="str">
        <f t="shared" ref="L45:L46" si="4">IF(OR(F45="",H45=""),"",(H45+IF(F45&gt;H45,1,0)-F45-J45)*24)</f>
        <v/>
      </c>
      <c r="N45" s="91"/>
    </row>
    <row r="46" spans="2:14" x14ac:dyDescent="0.4">
      <c r="B46" s="84">
        <v>36</v>
      </c>
      <c r="C46" s="94" t="s">
        <v>35</v>
      </c>
      <c r="D46" s="86"/>
      <c r="E46" s="84" t="s">
        <v>16</v>
      </c>
      <c r="F46" s="87"/>
      <c r="G46" s="84" t="s">
        <v>17</v>
      </c>
      <c r="H46" s="87"/>
      <c r="I46" s="88" t="s">
        <v>36</v>
      </c>
      <c r="J46" s="87">
        <v>0</v>
      </c>
      <c r="K46" s="89" t="s">
        <v>2</v>
      </c>
      <c r="L46" s="90" t="str">
        <f t="shared" si="4"/>
        <v/>
      </c>
      <c r="N46" s="91"/>
    </row>
    <row r="47" spans="2:14" x14ac:dyDescent="0.4">
      <c r="B47" s="84"/>
      <c r="C47" s="95" t="s">
        <v>35</v>
      </c>
      <c r="D47" s="86" t="str">
        <f>C45</f>
        <v>ai</v>
      </c>
      <c r="E47" s="84" t="s">
        <v>16</v>
      </c>
      <c r="F47" s="87" t="s">
        <v>35</v>
      </c>
      <c r="G47" s="84" t="s">
        <v>17</v>
      </c>
      <c r="H47" s="87" t="s">
        <v>35</v>
      </c>
      <c r="I47" s="88" t="s">
        <v>36</v>
      </c>
      <c r="J47" s="87" t="s">
        <v>35</v>
      </c>
      <c r="K47" s="89" t="s">
        <v>2</v>
      </c>
      <c r="L47" s="90" t="str">
        <f>IF(OR(L45="",L46=""),"",L45+L46)</f>
        <v/>
      </c>
      <c r="N47" s="91" t="s">
        <v>116</v>
      </c>
    </row>
    <row r="49" spans="3:4" x14ac:dyDescent="0.4">
      <c r="C49" s="80" t="s">
        <v>118</v>
      </c>
      <c r="D49" s="80"/>
    </row>
    <row r="50" spans="3:4" x14ac:dyDescent="0.4">
      <c r="C50" s="80" t="s">
        <v>119</v>
      </c>
      <c r="D50" s="80"/>
    </row>
    <row r="51" spans="3:4" x14ac:dyDescent="0.4">
      <c r="C51" s="80" t="s">
        <v>120</v>
      </c>
      <c r="D51" s="80"/>
    </row>
    <row r="52" spans="3:4" x14ac:dyDescent="0.4">
      <c r="C52" s="80" t="s">
        <v>121</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AY99"/>
  <sheetViews>
    <sheetView zoomScaleNormal="100"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87</v>
      </c>
      <c r="D1" s="45"/>
      <c r="E1" s="45"/>
      <c r="F1" s="45"/>
    </row>
    <row r="2" spans="2:11" s="47" customFormat="1" ht="20.25" customHeight="1" x14ac:dyDescent="0.4">
      <c r="B2" s="46" t="s">
        <v>165</v>
      </c>
      <c r="C2" s="46"/>
      <c r="D2" s="45"/>
      <c r="E2" s="45"/>
      <c r="F2" s="45"/>
    </row>
    <row r="3" spans="2:11" s="47" customFormat="1" ht="20.25" customHeight="1" x14ac:dyDescent="0.4">
      <c r="B3" s="46"/>
      <c r="C3" s="46"/>
      <c r="D3" s="45"/>
      <c r="E3" s="45"/>
      <c r="F3" s="45"/>
    </row>
    <row r="4" spans="2:11" s="52" customFormat="1" ht="20.25" customHeight="1" x14ac:dyDescent="0.4">
      <c r="B4" s="75"/>
      <c r="C4" s="45" t="s">
        <v>107</v>
      </c>
      <c r="D4" s="45"/>
      <c r="F4" s="299" t="s">
        <v>108</v>
      </c>
      <c r="G4" s="299"/>
      <c r="H4" s="299"/>
      <c r="I4" s="299"/>
      <c r="J4" s="299"/>
      <c r="K4" s="299"/>
    </row>
    <row r="5" spans="2:11" s="52" customFormat="1" ht="20.25" customHeight="1" x14ac:dyDescent="0.4">
      <c r="B5" s="76"/>
      <c r="C5" s="45" t="s">
        <v>109</v>
      </c>
      <c r="D5" s="45"/>
      <c r="F5" s="299"/>
      <c r="G5" s="299"/>
      <c r="H5" s="299"/>
      <c r="I5" s="299"/>
      <c r="J5" s="299"/>
      <c r="K5" s="299"/>
    </row>
    <row r="6" spans="2:11" s="47" customFormat="1" ht="20.25" customHeight="1" x14ac:dyDescent="0.4">
      <c r="B6" s="49" t="s">
        <v>102</v>
      </c>
      <c r="C6" s="45"/>
      <c r="D6" s="45"/>
      <c r="E6" s="48"/>
      <c r="F6" s="50"/>
    </row>
    <row r="7" spans="2:11" s="47" customFormat="1" ht="20.25" customHeight="1" x14ac:dyDescent="0.4">
      <c r="B7" s="46"/>
      <c r="C7" s="46"/>
      <c r="D7" s="45"/>
      <c r="E7" s="48"/>
      <c r="F7" s="50"/>
    </row>
    <row r="8" spans="2:11" s="47" customFormat="1" ht="20.25" customHeight="1" x14ac:dyDescent="0.4">
      <c r="B8" s="45" t="s">
        <v>88</v>
      </c>
      <c r="C8" s="46"/>
      <c r="D8" s="45"/>
      <c r="E8" s="48"/>
      <c r="F8" s="50"/>
    </row>
    <row r="9" spans="2:11" s="47" customFormat="1" ht="20.25" customHeight="1" x14ac:dyDescent="0.4">
      <c r="B9" s="46"/>
      <c r="C9" s="46"/>
      <c r="D9" s="45"/>
      <c r="E9" s="45"/>
      <c r="F9" s="45"/>
    </row>
    <row r="10" spans="2:11" s="47" customFormat="1" ht="20.25" customHeight="1" x14ac:dyDescent="0.4">
      <c r="B10" s="45" t="s">
        <v>127</v>
      </c>
      <c r="C10" s="46"/>
      <c r="D10" s="45"/>
      <c r="E10" s="45"/>
      <c r="F10" s="45"/>
    </row>
    <row r="11" spans="2:11" s="47" customFormat="1" ht="20.25" customHeight="1" x14ac:dyDescent="0.4">
      <c r="B11" s="45"/>
      <c r="C11" s="46"/>
      <c r="D11" s="45"/>
    </row>
    <row r="12" spans="2:11" s="47" customFormat="1" ht="20.25" customHeight="1" x14ac:dyDescent="0.4">
      <c r="B12" s="45" t="s">
        <v>132</v>
      </c>
      <c r="C12" s="46"/>
      <c r="D12" s="45"/>
    </row>
    <row r="13" spans="2:11" s="47" customFormat="1" ht="20.25" customHeight="1" x14ac:dyDescent="0.4">
      <c r="B13" s="45"/>
      <c r="C13" s="46"/>
      <c r="D13" s="45"/>
    </row>
    <row r="14" spans="2:11" s="47" customFormat="1" ht="20.25" customHeight="1" x14ac:dyDescent="0.4">
      <c r="B14" s="45" t="s">
        <v>128</v>
      </c>
      <c r="C14" s="46"/>
      <c r="D14" s="45"/>
    </row>
    <row r="15" spans="2:11" s="47" customFormat="1" ht="20.25" customHeight="1" x14ac:dyDescent="0.4">
      <c r="B15" s="45"/>
      <c r="C15" s="46"/>
      <c r="D15" s="45"/>
    </row>
    <row r="16" spans="2:11" s="47" customFormat="1" ht="17.25" customHeight="1" x14ac:dyDescent="0.4">
      <c r="B16" s="45" t="s">
        <v>155</v>
      </c>
      <c r="C16" s="45"/>
      <c r="D16" s="45"/>
    </row>
    <row r="17" spans="2:25" s="47" customFormat="1" ht="17.25" customHeight="1" x14ac:dyDescent="0.4">
      <c r="B17" s="45" t="s">
        <v>98</v>
      </c>
      <c r="C17" s="45"/>
      <c r="D17" s="45"/>
    </row>
    <row r="18" spans="2:25" s="47" customFormat="1" ht="17.25" customHeight="1" x14ac:dyDescent="0.4">
      <c r="B18" s="45"/>
      <c r="C18" s="45"/>
      <c r="D18" s="45"/>
    </row>
    <row r="19" spans="2:25" s="47" customFormat="1" ht="17.25" customHeight="1" x14ac:dyDescent="0.4">
      <c r="B19" s="45"/>
      <c r="C19" s="22" t="s">
        <v>19</v>
      </c>
      <c r="D19" s="22" t="s">
        <v>3</v>
      </c>
    </row>
    <row r="20" spans="2:25" s="47" customFormat="1" ht="17.25" customHeight="1" x14ac:dyDescent="0.4">
      <c r="B20" s="45"/>
      <c r="C20" s="22">
        <v>1</v>
      </c>
      <c r="D20" s="51" t="s">
        <v>69</v>
      </c>
    </row>
    <row r="21" spans="2:25" s="47" customFormat="1" ht="17.25" customHeight="1" x14ac:dyDescent="0.4">
      <c r="B21" s="45"/>
      <c r="C21" s="22">
        <v>2</v>
      </c>
      <c r="D21" s="51" t="s">
        <v>153</v>
      </c>
    </row>
    <row r="22" spans="2:25" s="47" customFormat="1" ht="17.25" customHeight="1" x14ac:dyDescent="0.4">
      <c r="B22" s="45"/>
      <c r="C22" s="22">
        <v>3</v>
      </c>
      <c r="D22" s="51" t="s">
        <v>154</v>
      </c>
    </row>
    <row r="23" spans="2:25" s="47" customFormat="1" ht="17.25" customHeight="1" x14ac:dyDescent="0.4">
      <c r="B23" s="45"/>
      <c r="C23" s="48"/>
      <c r="D23" s="50"/>
    </row>
    <row r="24" spans="2:25" s="47" customFormat="1" ht="20.25" customHeight="1" x14ac:dyDescent="0.4">
      <c r="B24" s="45" t="s">
        <v>164</v>
      </c>
      <c r="C24" s="46"/>
      <c r="D24" s="45"/>
    </row>
    <row r="25" spans="2:25" s="47" customFormat="1" ht="20.25" customHeight="1" x14ac:dyDescent="0.4">
      <c r="B25" s="45"/>
      <c r="C25" s="46"/>
      <c r="D25" s="45"/>
    </row>
    <row r="26" spans="2:25" s="47" customFormat="1" ht="17.25" customHeight="1" x14ac:dyDescent="0.4">
      <c r="B26" s="45" t="s">
        <v>156</v>
      </c>
      <c r="C26" s="45"/>
      <c r="D26" s="45"/>
      <c r="E26" s="52"/>
      <c r="F26" s="52"/>
    </row>
    <row r="27" spans="2:25" s="47" customFormat="1" ht="17.25" customHeight="1" x14ac:dyDescent="0.4">
      <c r="B27" s="45" t="s">
        <v>89</v>
      </c>
      <c r="C27" s="45"/>
      <c r="D27" s="45"/>
      <c r="E27" s="52"/>
      <c r="F27" s="52"/>
    </row>
    <row r="28" spans="2:25" s="47" customFormat="1" ht="17.25" customHeight="1" x14ac:dyDescent="0.4">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
      <c r="B30" s="45"/>
      <c r="C30" s="22" t="s">
        <v>6</v>
      </c>
      <c r="D30" s="51" t="s">
        <v>90</v>
      </c>
      <c r="E30" s="52"/>
      <c r="F30" s="52"/>
      <c r="G30" s="53"/>
      <c r="H30" s="53"/>
      <c r="J30" s="53"/>
      <c r="K30" s="53"/>
      <c r="L30" s="53"/>
      <c r="M30" s="53"/>
      <c r="N30" s="53"/>
      <c r="O30" s="53"/>
      <c r="R30" s="53"/>
      <c r="S30" s="53"/>
      <c r="T30" s="53"/>
      <c r="W30" s="53"/>
      <c r="X30" s="53"/>
      <c r="Y30" s="53"/>
    </row>
    <row r="31" spans="2:25" s="47" customFormat="1" ht="17.25" customHeight="1" x14ac:dyDescent="0.4">
      <c r="B31" s="45"/>
      <c r="C31" s="22" t="s">
        <v>7</v>
      </c>
      <c r="D31" s="51" t="s">
        <v>91</v>
      </c>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8</v>
      </c>
      <c r="D32" s="51" t="s">
        <v>92</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9</v>
      </c>
      <c r="D33" s="51" t="s">
        <v>103</v>
      </c>
      <c r="E33" s="52"/>
      <c r="F33" s="52"/>
      <c r="G33" s="53"/>
      <c r="H33" s="53"/>
      <c r="J33" s="53"/>
      <c r="K33" s="53"/>
      <c r="L33" s="53"/>
      <c r="M33" s="53"/>
      <c r="N33" s="53"/>
      <c r="O33" s="53"/>
      <c r="R33" s="53"/>
      <c r="S33" s="53"/>
      <c r="T33" s="53"/>
      <c r="W33" s="53"/>
      <c r="X33" s="53"/>
      <c r="Y33" s="53"/>
    </row>
    <row r="34" spans="2:51" s="47" customFormat="1" ht="17.25" customHeight="1" x14ac:dyDescent="0.4">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
      <c r="B36" s="52"/>
      <c r="C36" s="45" t="s">
        <v>93</v>
      </c>
      <c r="D36" s="52"/>
      <c r="E36" s="52"/>
      <c r="F36" s="54"/>
      <c r="G36" s="53"/>
      <c r="H36" s="53"/>
      <c r="J36" s="53"/>
      <c r="K36" s="53"/>
      <c r="L36" s="53"/>
      <c r="M36" s="53"/>
      <c r="N36" s="53"/>
      <c r="O36" s="53"/>
      <c r="R36" s="53"/>
      <c r="S36" s="53"/>
      <c r="T36" s="53"/>
      <c r="W36" s="53"/>
      <c r="X36" s="53"/>
      <c r="Y36" s="53"/>
    </row>
    <row r="37" spans="2:51" s="47" customFormat="1" ht="17.25" customHeight="1" x14ac:dyDescent="0.4">
      <c r="B37" s="52"/>
      <c r="C37" s="45" t="s">
        <v>104</v>
      </c>
      <c r="D37" s="52"/>
      <c r="E37" s="52"/>
      <c r="F37" s="45"/>
      <c r="G37" s="53"/>
      <c r="H37" s="53"/>
      <c r="J37" s="53"/>
      <c r="K37" s="53"/>
      <c r="L37" s="53"/>
      <c r="M37" s="53"/>
      <c r="N37" s="53"/>
      <c r="O37" s="53"/>
      <c r="R37" s="53"/>
      <c r="S37" s="53"/>
      <c r="T37" s="53"/>
      <c r="W37" s="53"/>
      <c r="X37" s="53"/>
      <c r="Y37" s="53"/>
    </row>
    <row r="38" spans="2:51" s="47" customFormat="1" ht="17.25" customHeight="1" x14ac:dyDescent="0.4">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
      <c r="B39" s="45" t="s">
        <v>157</v>
      </c>
      <c r="C39" s="45"/>
      <c r="D39" s="45"/>
    </row>
    <row r="40" spans="2:51" s="47" customFormat="1" ht="17.25" customHeight="1" x14ac:dyDescent="0.4">
      <c r="B40" s="45" t="s">
        <v>99</v>
      </c>
      <c r="C40" s="45"/>
      <c r="D40" s="45"/>
      <c r="AH40" s="21"/>
      <c r="AI40" s="21"/>
      <c r="AJ40" s="21"/>
      <c r="AK40" s="21"/>
      <c r="AL40" s="21"/>
      <c r="AM40" s="21"/>
      <c r="AN40" s="21"/>
      <c r="AO40" s="21"/>
      <c r="AP40" s="21"/>
      <c r="AQ40" s="21"/>
      <c r="AR40" s="21"/>
      <c r="AS40" s="21"/>
    </row>
    <row r="41" spans="2:51" s="47" customFormat="1" ht="17.25" customHeight="1" x14ac:dyDescent="0.4">
      <c r="B41" s="55" t="s">
        <v>100</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
      <c r="F42" s="21"/>
    </row>
    <row r="43" spans="2:51" s="47" customFormat="1" ht="17.25" customHeight="1" x14ac:dyDescent="0.4">
      <c r="B43" s="45" t="s">
        <v>158</v>
      </c>
      <c r="C43" s="45"/>
    </row>
    <row r="44" spans="2:51" s="47" customFormat="1" ht="17.25" customHeight="1" x14ac:dyDescent="0.4">
      <c r="B44" s="45"/>
      <c r="C44" s="45"/>
    </row>
    <row r="45" spans="2:51" s="47" customFormat="1" ht="17.25" customHeight="1" x14ac:dyDescent="0.4">
      <c r="B45" s="45" t="s">
        <v>159</v>
      </c>
      <c r="C45" s="45"/>
    </row>
    <row r="46" spans="2:51" s="47" customFormat="1" ht="17.25" customHeight="1" x14ac:dyDescent="0.4">
      <c r="B46" s="45" t="s">
        <v>130</v>
      </c>
      <c r="C46" s="45"/>
    </row>
    <row r="47" spans="2:51" s="47" customFormat="1" ht="17.25" customHeight="1" x14ac:dyDescent="0.4">
      <c r="B47" s="45"/>
      <c r="C47" s="45"/>
    </row>
    <row r="48" spans="2:51" s="47" customFormat="1" ht="17.25" customHeight="1" x14ac:dyDescent="0.4">
      <c r="B48" s="45" t="s">
        <v>160</v>
      </c>
      <c r="C48" s="45"/>
    </row>
    <row r="49" spans="2:4" s="47" customFormat="1" ht="17.25" customHeight="1" x14ac:dyDescent="0.4">
      <c r="B49" s="45" t="s">
        <v>94</v>
      </c>
      <c r="C49" s="45"/>
    </row>
    <row r="50" spans="2:4" s="47" customFormat="1" ht="17.25" customHeight="1" x14ac:dyDescent="0.4">
      <c r="B50" s="45"/>
      <c r="C50" s="45"/>
    </row>
    <row r="51" spans="2:4" s="47" customFormat="1" ht="17.25" customHeight="1" x14ac:dyDescent="0.4">
      <c r="B51" s="45" t="s">
        <v>161</v>
      </c>
      <c r="C51" s="45"/>
      <c r="D51" s="45"/>
    </row>
    <row r="52" spans="2:4" s="47" customFormat="1" ht="17.25" customHeight="1" x14ac:dyDescent="0.4">
      <c r="B52" s="45"/>
      <c r="C52" s="45"/>
      <c r="D52" s="45"/>
    </row>
    <row r="53" spans="2:4" s="47" customFormat="1" ht="17.25" customHeight="1" x14ac:dyDescent="0.4">
      <c r="B53" s="52" t="s">
        <v>162</v>
      </c>
      <c r="C53" s="52"/>
      <c r="D53" s="45"/>
    </row>
    <row r="54" spans="2:4" s="47" customFormat="1" ht="17.25" customHeight="1" x14ac:dyDescent="0.4">
      <c r="B54" s="52" t="s">
        <v>95</v>
      </c>
      <c r="C54" s="52"/>
      <c r="D54" s="45"/>
    </row>
    <row r="55" spans="2:4" s="47" customFormat="1" ht="17.25" customHeight="1" x14ac:dyDescent="0.4">
      <c r="B55" s="52" t="s">
        <v>131</v>
      </c>
    </row>
    <row r="56" spans="2:4" s="47" customFormat="1" ht="17.25" customHeight="1" x14ac:dyDescent="0.4">
      <c r="B56" s="52"/>
    </row>
    <row r="57" spans="2:4" ht="18.75" customHeight="1" x14ac:dyDescent="0.4"/>
    <row r="58" spans="2:4" ht="18.75" customHeight="1" x14ac:dyDescent="0.4"/>
    <row r="59" spans="2:4" ht="18.75" customHeight="1" x14ac:dyDescent="0.4"/>
    <row r="60" spans="2:4" ht="18.75" customHeight="1" x14ac:dyDescent="0.4"/>
    <row r="61" spans="2:4" ht="18.75" customHeight="1" x14ac:dyDescent="0.4"/>
    <row r="62" spans="2:4" ht="18.75" customHeight="1" x14ac:dyDescent="0.4"/>
    <row r="63" spans="2:4" ht="18.75" customHeight="1" x14ac:dyDescent="0.4"/>
    <row r="64" spans="2: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8"/>
  <sheetViews>
    <sheetView workbookViewId="0">
      <selection activeCell="C18" sqref="C18"/>
    </sheetView>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81</v>
      </c>
      <c r="C1" s="21"/>
      <c r="D1" s="21"/>
    </row>
    <row r="2" spans="2:4" x14ac:dyDescent="0.4">
      <c r="B2" s="21"/>
      <c r="C2" s="21"/>
      <c r="D2" s="21"/>
    </row>
    <row r="3" spans="2:4" x14ac:dyDescent="0.4">
      <c r="B3" s="22" t="s">
        <v>82</v>
      </c>
      <c r="C3" s="22" t="s">
        <v>83</v>
      </c>
      <c r="D3" s="21"/>
    </row>
    <row r="4" spans="2:4" x14ac:dyDescent="0.4">
      <c r="B4" s="73">
        <v>1</v>
      </c>
      <c r="C4" s="74" t="s">
        <v>163</v>
      </c>
      <c r="D4" s="21"/>
    </row>
    <row r="5" spans="2:4" x14ac:dyDescent="0.4">
      <c r="B5" s="73">
        <v>2</v>
      </c>
      <c r="C5" s="74" t="s">
        <v>96</v>
      </c>
      <c r="D5" s="21"/>
    </row>
    <row r="6" spans="2:4" x14ac:dyDescent="0.4">
      <c r="B6" s="73">
        <v>3</v>
      </c>
      <c r="C6" s="74" t="s">
        <v>96</v>
      </c>
      <c r="D6" s="21"/>
    </row>
    <row r="7" spans="2:4" x14ac:dyDescent="0.4">
      <c r="B7" s="73">
        <v>4</v>
      </c>
      <c r="C7" s="74" t="s">
        <v>96</v>
      </c>
      <c r="D7" s="21"/>
    </row>
    <row r="8" spans="2:4" x14ac:dyDescent="0.4">
      <c r="B8" s="73">
        <v>5</v>
      </c>
      <c r="C8" s="74" t="s">
        <v>96</v>
      </c>
      <c r="D8" s="21"/>
    </row>
    <row r="9" spans="2:4" x14ac:dyDescent="0.4">
      <c r="B9" s="73">
        <v>6</v>
      </c>
      <c r="C9" s="74" t="s">
        <v>96</v>
      </c>
    </row>
    <row r="10" spans="2:4" x14ac:dyDescent="0.4">
      <c r="B10" s="73">
        <v>7</v>
      </c>
      <c r="C10" s="74" t="s">
        <v>96</v>
      </c>
      <c r="D10" s="21"/>
    </row>
    <row r="11" spans="2:4" x14ac:dyDescent="0.4">
      <c r="B11" s="73">
        <v>8</v>
      </c>
      <c r="C11" s="74" t="s">
        <v>96</v>
      </c>
      <c r="D11" s="21"/>
    </row>
    <row r="12" spans="2:4" x14ac:dyDescent="0.4">
      <c r="B12" s="73">
        <v>9</v>
      </c>
      <c r="C12" s="74" t="s">
        <v>96</v>
      </c>
      <c r="D12" s="21"/>
    </row>
    <row r="13" spans="2:4" x14ac:dyDescent="0.4">
      <c r="B13" s="73">
        <v>10</v>
      </c>
      <c r="C13" s="74" t="s">
        <v>96</v>
      </c>
      <c r="D13" s="21"/>
    </row>
    <row r="15" spans="2:4" x14ac:dyDescent="0.4">
      <c r="B15" s="21" t="s">
        <v>84</v>
      </c>
    </row>
    <row r="16" spans="2:4" ht="19.5" thickBot="1" x14ac:dyDescent="0.45"/>
    <row r="17" spans="2:12" ht="20.25" thickBot="1" x14ac:dyDescent="0.45">
      <c r="B17" s="23" t="s">
        <v>70</v>
      </c>
      <c r="C17" s="24" t="s">
        <v>134</v>
      </c>
      <c r="D17" s="25" t="s">
        <v>135</v>
      </c>
      <c r="E17" s="25" t="s">
        <v>147</v>
      </c>
      <c r="F17" s="59" t="s">
        <v>166</v>
      </c>
      <c r="G17" s="59" t="s">
        <v>96</v>
      </c>
      <c r="H17" s="59" t="s">
        <v>96</v>
      </c>
      <c r="I17" s="59" t="s">
        <v>96</v>
      </c>
      <c r="J17" s="59" t="s">
        <v>96</v>
      </c>
      <c r="K17" s="59" t="s">
        <v>150</v>
      </c>
      <c r="L17" s="60" t="s">
        <v>150</v>
      </c>
    </row>
    <row r="18" spans="2:12" ht="19.5" x14ac:dyDescent="0.4">
      <c r="B18" s="300" t="s">
        <v>71</v>
      </c>
      <c r="C18" s="26" t="s">
        <v>86</v>
      </c>
      <c r="D18" s="27" t="s">
        <v>97</v>
      </c>
      <c r="E18" s="27" t="s">
        <v>136</v>
      </c>
      <c r="F18" s="28" t="s">
        <v>97</v>
      </c>
      <c r="G18" s="28" t="s">
        <v>86</v>
      </c>
      <c r="H18" s="28" t="s">
        <v>86</v>
      </c>
      <c r="I18" s="28" t="s">
        <v>86</v>
      </c>
      <c r="J18" s="61"/>
      <c r="K18" s="61"/>
      <c r="L18" s="62"/>
    </row>
    <row r="19" spans="2:12" ht="19.5" x14ac:dyDescent="0.4">
      <c r="B19" s="301"/>
      <c r="C19" s="28" t="s">
        <v>86</v>
      </c>
      <c r="D19" s="28" t="s">
        <v>138</v>
      </c>
      <c r="E19" s="28" t="s">
        <v>97</v>
      </c>
      <c r="F19" s="28" t="s">
        <v>138</v>
      </c>
      <c r="G19" s="28" t="s">
        <v>86</v>
      </c>
      <c r="H19" s="28" t="s">
        <v>86</v>
      </c>
      <c r="I19" s="28" t="s">
        <v>86</v>
      </c>
      <c r="J19" s="28"/>
      <c r="K19" s="63"/>
      <c r="L19" s="64"/>
    </row>
    <row r="20" spans="2:12" ht="19.5" x14ac:dyDescent="0.4">
      <c r="B20" s="301"/>
      <c r="C20" s="28" t="s">
        <v>86</v>
      </c>
      <c r="D20" s="28" t="s">
        <v>136</v>
      </c>
      <c r="E20" s="28" t="s">
        <v>138</v>
      </c>
      <c r="F20" s="28" t="s">
        <v>136</v>
      </c>
      <c r="G20" s="28" t="s">
        <v>86</v>
      </c>
      <c r="H20" s="28" t="s">
        <v>86</v>
      </c>
      <c r="I20" s="28" t="s">
        <v>86</v>
      </c>
      <c r="J20" s="28"/>
      <c r="K20" s="63"/>
      <c r="L20" s="64"/>
    </row>
    <row r="21" spans="2:12" ht="19.5" x14ac:dyDescent="0.4">
      <c r="B21" s="301"/>
      <c r="C21" s="28" t="s">
        <v>86</v>
      </c>
      <c r="D21" s="28" t="s">
        <v>139</v>
      </c>
      <c r="E21" s="28" t="s">
        <v>140</v>
      </c>
      <c r="F21" s="28" t="s">
        <v>139</v>
      </c>
      <c r="G21" s="28" t="s">
        <v>86</v>
      </c>
      <c r="H21" s="28" t="s">
        <v>86</v>
      </c>
      <c r="I21" s="28" t="s">
        <v>86</v>
      </c>
      <c r="J21" s="28"/>
      <c r="K21" s="63"/>
      <c r="L21" s="64"/>
    </row>
    <row r="22" spans="2:12" ht="19.5" x14ac:dyDescent="0.4">
      <c r="B22" s="301"/>
      <c r="C22" s="28" t="s">
        <v>86</v>
      </c>
      <c r="D22" s="28" t="s">
        <v>137</v>
      </c>
      <c r="E22" s="28" t="s">
        <v>141</v>
      </c>
      <c r="F22" s="28" t="s">
        <v>137</v>
      </c>
      <c r="G22" s="28" t="s">
        <v>86</v>
      </c>
      <c r="H22" s="28" t="s">
        <v>86</v>
      </c>
      <c r="I22" s="28" t="s">
        <v>86</v>
      </c>
      <c r="J22" s="28"/>
      <c r="K22" s="63"/>
      <c r="L22" s="64"/>
    </row>
    <row r="23" spans="2:12" ht="19.5" x14ac:dyDescent="0.4">
      <c r="B23" s="301"/>
      <c r="C23" s="28" t="s">
        <v>86</v>
      </c>
      <c r="D23" s="28" t="s">
        <v>142</v>
      </c>
      <c r="E23" s="28" t="s">
        <v>143</v>
      </c>
      <c r="F23" s="28" t="s">
        <v>142</v>
      </c>
      <c r="G23" s="28" t="s">
        <v>86</v>
      </c>
      <c r="H23" s="28" t="s">
        <v>86</v>
      </c>
      <c r="I23" s="28" t="s">
        <v>86</v>
      </c>
      <c r="J23" s="28"/>
      <c r="K23" s="63"/>
      <c r="L23" s="64"/>
    </row>
    <row r="24" spans="2:12" ht="19.5" x14ac:dyDescent="0.4">
      <c r="B24" s="301"/>
      <c r="C24" s="28" t="s">
        <v>86</v>
      </c>
      <c r="D24" s="28" t="s">
        <v>144</v>
      </c>
      <c r="E24" s="28" t="s">
        <v>145</v>
      </c>
      <c r="F24" s="28" t="s">
        <v>144</v>
      </c>
      <c r="G24" s="28" t="s">
        <v>86</v>
      </c>
      <c r="H24" s="28" t="s">
        <v>86</v>
      </c>
      <c r="I24" s="28" t="s">
        <v>86</v>
      </c>
      <c r="J24" s="28"/>
      <c r="K24" s="63"/>
      <c r="L24" s="64"/>
    </row>
    <row r="25" spans="2:12" ht="19.5" x14ac:dyDescent="0.4">
      <c r="B25" s="301"/>
      <c r="C25" s="28" t="s">
        <v>86</v>
      </c>
      <c r="D25" s="28" t="s">
        <v>86</v>
      </c>
      <c r="E25" s="28" t="s">
        <v>146</v>
      </c>
      <c r="F25" s="28" t="s">
        <v>86</v>
      </c>
      <c r="G25" s="28" t="s">
        <v>86</v>
      </c>
      <c r="H25" s="28" t="s">
        <v>86</v>
      </c>
      <c r="I25" s="28" t="s">
        <v>86</v>
      </c>
      <c r="J25" s="28"/>
      <c r="K25" s="63"/>
      <c r="L25" s="64"/>
    </row>
    <row r="26" spans="2:12" ht="19.5" x14ac:dyDescent="0.4">
      <c r="B26" s="301"/>
      <c r="C26" s="28" t="s">
        <v>86</v>
      </c>
      <c r="D26" s="28" t="s">
        <v>86</v>
      </c>
      <c r="E26" s="28" t="s">
        <v>86</v>
      </c>
      <c r="F26" s="28" t="s">
        <v>86</v>
      </c>
      <c r="G26" s="28" t="s">
        <v>86</v>
      </c>
      <c r="H26" s="28" t="s">
        <v>86</v>
      </c>
      <c r="I26" s="28" t="s">
        <v>86</v>
      </c>
      <c r="J26" s="28"/>
      <c r="K26" s="63"/>
      <c r="L26" s="64"/>
    </row>
    <row r="27" spans="2:12" ht="20.25" thickBot="1" x14ac:dyDescent="0.45">
      <c r="B27" s="302"/>
      <c r="C27" s="168" t="s">
        <v>96</v>
      </c>
      <c r="D27" s="169" t="s">
        <v>126</v>
      </c>
      <c r="E27" s="169" t="s">
        <v>126</v>
      </c>
      <c r="F27" s="169" t="s">
        <v>126</v>
      </c>
      <c r="G27" s="169" t="s">
        <v>126</v>
      </c>
      <c r="H27" s="169" t="s">
        <v>126</v>
      </c>
      <c r="I27" s="169" t="s">
        <v>126</v>
      </c>
      <c r="J27" s="169"/>
      <c r="K27" s="65"/>
      <c r="L27" s="66"/>
    </row>
    <row r="32" spans="2:12" x14ac:dyDescent="0.4">
      <c r="C32" s="20" t="s">
        <v>110</v>
      </c>
    </row>
    <row r="33" spans="3:3" x14ac:dyDescent="0.4">
      <c r="C33" s="20" t="s">
        <v>72</v>
      </c>
    </row>
    <row r="34" spans="3:3" x14ac:dyDescent="0.4">
      <c r="C34" s="20" t="s">
        <v>148</v>
      </c>
    </row>
    <row r="35" spans="3:3" x14ac:dyDescent="0.4">
      <c r="C35" s="20" t="s">
        <v>73</v>
      </c>
    </row>
    <row r="36" spans="3:3" x14ac:dyDescent="0.4">
      <c r="C36" s="20" t="s">
        <v>151</v>
      </c>
    </row>
    <row r="37" spans="3:3" x14ac:dyDescent="0.4">
      <c r="C37" s="20" t="s">
        <v>152</v>
      </c>
    </row>
    <row r="38" spans="3:3" x14ac:dyDescent="0.4">
      <c r="C38" s="20" t="s">
        <v>167</v>
      </c>
    </row>
    <row r="40" spans="3:3" x14ac:dyDescent="0.4">
      <c r="C40" s="20" t="s">
        <v>74</v>
      </c>
    </row>
    <row r="41" spans="3:3" x14ac:dyDescent="0.4">
      <c r="C41" s="20" t="s">
        <v>75</v>
      </c>
    </row>
    <row r="43" spans="3:3" x14ac:dyDescent="0.4">
      <c r="C43" s="20" t="s">
        <v>149</v>
      </c>
    </row>
    <row r="44" spans="3:3" x14ac:dyDescent="0.4">
      <c r="C44" s="20" t="s">
        <v>76</v>
      </c>
    </row>
    <row r="45" spans="3:3" x14ac:dyDescent="0.4">
      <c r="C45" s="20" t="s">
        <v>77</v>
      </c>
    </row>
    <row r="46" spans="3:3" x14ac:dyDescent="0.4">
      <c r="C46" s="20" t="s">
        <v>78</v>
      </c>
    </row>
    <row r="47" spans="3:3" x14ac:dyDescent="0.4">
      <c r="C47" s="20" t="s">
        <v>79</v>
      </c>
    </row>
    <row r="48" spans="3:3" x14ac:dyDescent="0.4">
      <c r="C48" s="20" t="s">
        <v>80</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12</vt:i4>
      </vt:variant>
    </vt:vector>
  </HeadingPairs>
  <TitlesOfParts>
    <vt:vector size="16" baseType="lpstr">
      <vt:lpstr>夜間対応型訪問介護</vt:lpstr>
      <vt:lpstr>シフト記号表</vt:lpstr>
      <vt:lpstr>記入方法</vt:lpstr>
      <vt:lpstr>プルダウン・リスト</vt:lpstr>
      <vt:lpstr>シフト記号表!【記載例】シフト記号</vt:lpstr>
      <vt:lpstr>シフト記号表!【記載例】シフト記号表</vt:lpstr>
      <vt:lpstr>シフト記号表!Print_Area</vt:lpstr>
      <vt:lpstr>記入方法!Print_Area</vt:lpstr>
      <vt:lpstr>夜間対応型訪問介護!Print_Area</vt:lpstr>
      <vt:lpstr>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小永井　正敬</cp:lastModifiedBy>
  <cp:lastPrinted>2024-01-30T07:52:25Z</cp:lastPrinted>
  <dcterms:created xsi:type="dcterms:W3CDTF">2020-01-28T01:12:50Z</dcterms:created>
  <dcterms:modified xsi:type="dcterms:W3CDTF">2024-09-13T06:00:14Z</dcterms:modified>
</cp:coreProperties>
</file>