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https://digitalgojp-my.sharepoint.com/personal/t_hiruta_soumu_go_jp/Documents/デスクトップ/☆財政状況資料集の修正/"/>
    </mc:Choice>
  </mc:AlternateContent>
  <xr:revisionPtr revIDLastSave="3" documentId="13_ncr:1_{6EB44E14-4CA3-4A01-AAC2-EB29958A7213}" xr6:coauthVersionLast="47" xr6:coauthVersionMax="47" xr10:uidLastSave="{F5ED0AB7-A912-41D2-AB6B-6F251EC692FC}"/>
  <bookViews>
    <workbookView xWindow="-110" yWindow="-110" windowWidth="19420" windowHeight="122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E38" i="10"/>
  <c r="AM38" i="10"/>
  <c r="U38" i="10"/>
  <c r="C38" i="10"/>
  <c r="BE37" i="10"/>
  <c r="AM37" i="10"/>
  <c r="U37" i="10"/>
  <c r="C37" i="10"/>
  <c r="BE36" i="10"/>
  <c r="AM36" i="10"/>
  <c r="C36" i="10"/>
  <c r="BE35" i="10"/>
  <c r="AM35" i="10"/>
  <c r="C35" i="10"/>
  <c r="BE34" i="10"/>
  <c r="AM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BW34" i="10" l="1"/>
  <c r="BW35" i="10" l="1"/>
  <c r="BW36" i="10" s="1"/>
  <c r="BW37" i="10" s="1"/>
  <c r="BW38" i="10" s="1"/>
  <c r="CO34" i="10"/>
  <c r="CO35" i="10" s="1"/>
  <c r="CO36" i="10" s="1"/>
  <c r="CO37" i="10" s="1"/>
  <c r="CO38" i="10" s="1"/>
</calcChain>
</file>

<file path=xl/sharedStrings.xml><?xml version="1.0" encoding="utf-8"?>
<sst xmlns="http://schemas.openxmlformats.org/spreadsheetml/2006/main" count="1110" uniqueCount="557">
  <si>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</si>
  <si>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</si>
  <si>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</si>
  <si>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</si>
  <si>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</si>
  <si>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</si>
  <si>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</si>
  <si>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</si>
  <si>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</si>
  <si>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</si>
  <si>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</si>
  <si>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</si>
  <si>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</si>
  <si>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</si>
  <si>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</si>
  <si>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</si>
  <si>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</si>
  <si>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</si>
  <si>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</si>
  <si>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</si>
  <si>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</si>
  <si>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</si>
  <si>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</si>
  <si>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</si>
  <si>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</si>
  <si>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</si>
  <si>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</si>
  <si>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</si>
  <si>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</si>
  <si>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</si>
  <si>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</si>
  <si>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</si>
  <si>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</si>
  <si>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</si>
  <si>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</si>
  <si>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</si>
  <si>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</si>
  <si>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</si>
  <si>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</si>
  <si>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</si>
  <si>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</si>
  <si>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</si>
  <si>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</si>
  <si>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</si>
  <si>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</si>
  <si>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</si>
  <si>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</si>
  <si>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</si>
  <si>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</si>
  <si>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</si>
  <si>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</si>
  <si>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</si>
  <si>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</si>
  <si>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</si>
  <si>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</si>
  <si>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</si>
  <si>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</si>
  <si>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</si>
  <si>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</si>
  <si>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</si>
  <si>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</si>
  <si>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</si>
  <si>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</si>
  <si>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</si>
  <si>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</si>
  <si>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</si>
  <si>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</si>
  <si>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</si>
  <si>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</si>
  <si>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</si>
  <si>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</si>
  <si>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</si>
  <si>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</si>
  <si>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</si>
  <si>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</si>
  <si>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</si>
  <si>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</si>
  <si>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</si>
  <si>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</si>
  <si>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</si>
  <si>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</si>
  <si>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</si>
  <si>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</si>
  <si>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</si>
  <si>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</si>
  <si>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</si>
  <si>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</si>
  <si>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</si>
  <si>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</si>
  <si>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</si>
  <si>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</si>
  <si>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</si>
  <si>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</si>
  <si>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</si>
  <si>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杉並区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</si>
  <si>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</si>
  <si>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</si>
  <si>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</si>
  <si>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</si>
  <si>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</si>
  <si>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</si>
  <si>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</si>
  <si>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</si>
  <si>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</si>
  <si>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</si>
  <si>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</si>
  <si>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</si>
  <si>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</si>
  <si>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</si>
  <si>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</si>
  <si>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</si>
  <si>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</si>
  <si>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</si>
  <si>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</si>
  <si>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</si>
  <si>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</si>
  <si>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</si>
  <si>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</si>
  <si>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</si>
  <si>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</si>
  <si>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</si>
  <si>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</si>
  <si>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</si>
  <si>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</si>
  <si>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</si>
  <si>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</si>
  <si>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</si>
  <si>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</si>
  <si>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</si>
  <si>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</si>
  <si>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</si>
  <si>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</si>
  <si>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</si>
  <si>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</si>
  <si>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</si>
  <si>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</si>
  <si>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</si>
  <si>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</si>
  <si>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</si>
  <si>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</si>
  <si>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</si>
  <si>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</si>
  <si>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</si>
  <si>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</si>
  <si>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-0.0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</si>
  <si>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</si>
  <si>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</si>
  <si>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</si>
  <si>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</si>
  <si>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</si>
  <si>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</si>
  <si>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</si>
  <si>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</si>
  <si>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</si>
  <si>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</si>
  <si>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</si>
  <si>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</si>
  <si>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</si>
  <si>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</si>
  <si>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</si>
  <si>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</si>
  <si>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</si>
  <si>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</si>
  <si>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</si>
  <si>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</si>
  <si>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</si>
  <si>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</si>
  <si>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</si>
  <si>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</si>
  <si>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</si>
  <si>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</si>
  <si>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</si>
  <si>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</si>
  <si>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</si>
  <si>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</si>
  <si>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</si>
  <si>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</si>
  <si>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</si>
  <si>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</si>
  <si>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</si>
  <si>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</si>
  <si>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</si>
  <si>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</si>
  <si>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</si>
  <si>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</si>
  <si>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</si>
  <si>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</si>
  <si>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</si>
  <si>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</si>
  <si>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</si>
  <si>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</si>
  <si>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</si>
  <si>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</si>
  <si>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</si>
  <si>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</si>
  <si>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</si>
  <si>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</si>
  <si>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</si>
  <si>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</si>
  <si>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</si>
  <si>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</si>
  <si>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</si>
  <si>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</si>
  <si>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東京都杉並区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</si>
  <si>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</si>
  <si>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</si>
  <si>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</si>
  <si>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</si>
  <si>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</si>
  <si>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</si>
  <si>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</si>
  <si>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</si>
  <si>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</si>
  <si>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</si>
  <si>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</si>
  <si>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</si>
  <si>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</si>
  <si>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</si>
  <si>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</si>
  <si>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</si>
  <si>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</si>
  <si>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</si>
  <si>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</si>
  <si>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</si>
  <si>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</si>
  <si>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</si>
  <si>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</si>
  <si>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</si>
  <si>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</si>
  <si>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</si>
  <si>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</si>
  <si>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</si>
  <si>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</si>
  <si>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</si>
  <si>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</si>
  <si>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</si>
  <si>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</si>
  <si>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</si>
  <si>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</si>
  <si>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</si>
  <si>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</si>
  <si>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</si>
  <si>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</si>
  <si>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</si>
  <si>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</si>
  <si>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</si>
  <si>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</si>
  <si>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</si>
  <si>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</si>
  <si>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</si>
  <si>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</si>
  <si>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</si>
  <si>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</si>
  <si>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</si>
  <si>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</si>
  <si>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</si>
  <si>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</si>
  <si>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</si>
  <si>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</si>
  <si>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</si>
  <si>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</si>
  <si>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</si>
  <si>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</si>
  <si>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</si>
  <si>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</si>
  <si>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</si>
  <si>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</si>
  <si>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</si>
  <si>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</si>
  <si>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</si>
  <si>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</si>
  <si>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</si>
  <si>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</si>
  <si>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</si>
  <si>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</si>
  <si>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</si>
  <si>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</si>
  <si>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</si>
  <si>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</si>
  <si>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</si>
  <si>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</si>
  <si>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</si>
  <si>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</si>
  <si>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</si>
  <si>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</si>
  <si>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</si>
  <si>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</si>
  <si>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</si>
  <si>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</si>
  <si>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</si>
  <si>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</si>
  <si>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</si>
  <si>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</si>
  <si>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</si>
  <si>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</si>
  <si>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</si>
  <si>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</si>
  <si>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</si>
  <si>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</si>
  <si>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</si>
  <si>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</si>
  <si>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</si>
  <si>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</si>
  <si>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</si>
  <si>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</si>
  <si>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</si>
  <si>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</si>
  <si>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</si>
  <si>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</si>
  <si>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</si>
  <si>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</si>
  <si>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</si>
  <si>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</si>
  <si>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</si>
  <si>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</si>
  <si>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</si>
  <si>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</si>
  <si>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</si>
  <si>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</si>
  <si>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</si>
  <si>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</si>
  <si>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</si>
  <si>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</si>
  <si>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</si>
  <si>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</si>
  <si>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</si>
  <si>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</si>
  <si>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</si>
  <si>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</si>
  <si>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</si>
  <si>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</si>
  <si>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</si>
  <si>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</si>
  <si>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</si>
  <si>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</si>
  <si>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</si>
  <si>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</si>
  <si>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</si>
  <si>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</si>
  <si>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</si>
  <si>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</si>
  <si>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</si>
  <si>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</si>
  <si>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</si>
  <si>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</si>
  <si>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</si>
  <si>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</si>
  <si>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</si>
  <si>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</si>
  <si>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</si>
  <si>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</si>
  <si>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</si>
  <si>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</si>
  <si>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</si>
  <si>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東京都杉並区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</si>
  <si>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</si>
  <si>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</si>
  <si>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</si>
  <si>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</si>
  <si>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</si>
  <si>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</si>
  <si>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</si>
  <si>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</si>
  <si>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</si>
  <si>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</si>
  <si>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</si>
  <si>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</si>
  <si>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</si>
  <si>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</si>
  <si>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</si>
  <si>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</si>
  <si>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</si>
  <si>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</si>
  <si>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</si>
  <si>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</si>
  <si>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</si>
  <si>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</si>
  <si>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</si>
  <si>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</si>
  <si>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</si>
  <si>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</si>
  <si>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</si>
  <si>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</si>
  <si>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</si>
  <si>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</si>
  <si>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</si>
  <si>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</si>
  <si>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</si>
  <si>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</si>
  <si>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</si>
  <si>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</si>
  <si>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</si>
  <si>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</si>
  <si>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</si>
  <si>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</si>
  <si>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</si>
  <si>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</si>
  <si>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</si>
  <si>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</si>
  <si>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</si>
  <si>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</si>
  <si>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</si>
  <si>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</si>
  <si>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</si>
  <si>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</si>
  <si>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</si>
  <si>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</si>
  <si>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</si>
  <si>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</si>
  <si>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</si>
  <si>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</si>
  <si>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</si>
  <si>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</si>
  <si>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</si>
  <si>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</si>
  <si>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</si>
  <si>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</si>
  <si>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</si>
  <si>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</si>
  <si>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</si>
  <si>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</si>
  <si>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</si>
  <si>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</si>
  <si>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</si>
  <si>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</si>
  <si>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</si>
  <si>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</si>
  <si>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</si>
  <si>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</si>
  <si>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</si>
  <si>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</si>
  <si>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</si>
  <si>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</si>
  <si>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</si>
  <si>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</si>
  <si>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</si>
  <si>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</si>
  <si>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</si>
  <si>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</si>
  <si>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</si>
  <si>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</si>
  <si>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</si>
  <si>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</si>
  <si>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</si>
  <si>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</si>
  <si>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</si>
  <si>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</si>
  <si>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</si>
  <si>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</si>
  <si>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</si>
  <si>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</si>
  <si>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</si>
  <si>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</si>
  <si>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</si>
  <si>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</si>
  <si>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</si>
  <si>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</si>
  <si>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</si>
  <si>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</si>
  <si>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</si>
  <si>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</si>
  <si>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</si>
  <si>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</si>
  <si>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</si>
  <si>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</si>
  <si>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</si>
  <si>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</si>
  <si>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</si>
  <si>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</si>
  <si>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</si>
  <si>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</si>
  <si>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</si>
  <si>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</si>
  <si>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</si>
  <si>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</si>
  <si>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</si>
  <si>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</si>
  <si>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</si>
  <si>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</si>
  <si>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</si>
  <si>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</si>
  <si>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</si>
  <si>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</si>
  <si>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</si>
  <si>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</si>
  <si>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</si>
  <si>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</si>
  <si>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</si>
  <si>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</si>
  <si>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</si>
  <si>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</si>
  <si>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</si>
  <si>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</si>
  <si>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</si>
  <si>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</si>
  <si>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</si>
  <si>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</si>
  <si>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</si>
  <si>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</si>
  <si>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</si>
  <si>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</si>
  <si>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</si>
  <si>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</si>
  <si>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</si>
  <si>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</si>
  <si>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</si>
  <si>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</si>
  <si>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</si>
  <si>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</si>
  <si>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</si>
  <si>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</si>
  <si>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</si>
  <si>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</si>
  <si>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</si>
  <si>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</si>
  <si>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</si>
  <si>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</si>
  <si>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</si>
  <si>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</si>
  <si>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</si>
  <si>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</si>
  <si>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</si>
  <si>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</si>
  <si>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</si>
  <si>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</si>
  <si>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</si>
  <si>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0.06</t>
  </si>
  <si>
    <t>一般会計</t>
  </si>
  <si>
    <t>介護保険事業会計</t>
  </si>
  <si>
    <t>国民健康保険事業会計</t>
  </si>
  <si>
    <t>後期高齢者医療事業会計</t>
  </si>
  <si>
    <t>その他会計（赤字）</t>
  </si>
  <si>
    <t>その他会計（黒字）</t>
  </si>
  <si>
    <t>R01</t>
    <phoneticPr fontId="5"/>
  </si>
  <si>
    <t>R02</t>
    <phoneticPr fontId="5"/>
  </si>
  <si>
    <t>R03</t>
    <phoneticPr fontId="5"/>
  </si>
  <si>
    <t>R04</t>
    <phoneticPr fontId="5"/>
  </si>
  <si>
    <t>R05</t>
    <phoneticPr fontId="5"/>
  </si>
  <si>
    <t>特別区人事・厚生事務組合</t>
    <rPh sb="0" eb="2">
      <t>トクベツ</t>
    </rPh>
    <rPh sb="2" eb="3">
      <t>ク</t>
    </rPh>
    <rPh sb="3" eb="5">
      <t>ジンジ</t>
    </rPh>
    <rPh sb="6" eb="8">
      <t>コウセイ</t>
    </rPh>
    <rPh sb="8" eb="10">
      <t>ジム</t>
    </rPh>
    <rPh sb="10" eb="12">
      <t>クミアイ</t>
    </rPh>
    <phoneticPr fontId="5"/>
  </si>
  <si>
    <t>特別区競馬組合</t>
    <rPh sb="0" eb="2">
      <t>トクベツ</t>
    </rPh>
    <rPh sb="2" eb="3">
      <t>ク</t>
    </rPh>
    <rPh sb="3" eb="5">
      <t>ケイバ</t>
    </rPh>
    <rPh sb="5" eb="7">
      <t>クミアイ</t>
    </rPh>
    <phoneticPr fontId="5"/>
  </si>
  <si>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5"/>
  </si>
  <si>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</si>
  <si>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</si>
  <si>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法適用</t>
    <rPh sb="0" eb="1">
      <t>ホウ</t>
    </rPh>
    <rPh sb="1" eb="3">
      <t>テキヨウ</t>
    </rPh>
    <phoneticPr fontId="6"/>
  </si>
  <si>
    <t>杉並区スポーツ振興財団</t>
    <rPh sb="0" eb="3">
      <t>スギナミク</t>
    </rPh>
    <rPh sb="7" eb="9">
      <t>シンコウ</t>
    </rPh>
    <rPh sb="9" eb="11">
      <t>ザイダン</t>
    </rPh>
    <phoneticPr fontId="10"/>
  </si>
  <si>
    <t>杉並区障害者雇用支援事業団</t>
    <rPh sb="0" eb="3">
      <t>スギナミク</t>
    </rPh>
    <rPh sb="3" eb="6">
      <t>ショウガイシャ</t>
    </rPh>
    <rPh sb="6" eb="8">
      <t>コヨウ</t>
    </rPh>
    <rPh sb="8" eb="10">
      <t>シエン</t>
    </rPh>
    <rPh sb="10" eb="13">
      <t>ジギョウダン</t>
    </rPh>
    <phoneticPr fontId="10"/>
  </si>
  <si>
    <t>○</t>
    <phoneticPr fontId="10"/>
  </si>
  <si>
    <t>杉並区土地開発公社</t>
    <rPh sb="0" eb="3">
      <t>スギナミク</t>
    </rPh>
    <rPh sb="3" eb="5">
      <t>トチ</t>
    </rPh>
    <rPh sb="5" eb="7">
      <t>カイハツ</t>
    </rPh>
    <rPh sb="7" eb="9">
      <t>コウシャ</t>
    </rPh>
    <phoneticPr fontId="10"/>
  </si>
  <si>
    <t>下井草駅整備</t>
    <rPh sb="0" eb="3">
      <t>シモイグサ</t>
    </rPh>
    <rPh sb="3" eb="4">
      <t>エキ</t>
    </rPh>
    <rPh sb="4" eb="6">
      <t>セイビ</t>
    </rPh>
    <phoneticPr fontId="10"/>
  </si>
  <si>
    <t>杉並区成年後見センター</t>
    <rPh sb="0" eb="3">
      <t>スギナミク</t>
    </rPh>
    <rPh sb="3" eb="5">
      <t>セイネン</t>
    </rPh>
    <rPh sb="5" eb="7">
      <t>コウケン</t>
    </rPh>
    <phoneticPr fontId="10"/>
  </si>
  <si>
    <t>-</t>
    <phoneticPr fontId="10"/>
  </si>
  <si>
    <t>施設整備基金</t>
    <rPh sb="0" eb="6">
      <t>シセツセイビキキン</t>
    </rPh>
    <phoneticPr fontId="10"/>
  </si>
  <si>
    <t>区営住宅整備基金</t>
    <rPh sb="0" eb="4">
      <t>クエイジュウタク</t>
    </rPh>
    <rPh sb="4" eb="6">
      <t>セイビ</t>
    </rPh>
    <rPh sb="6" eb="8">
      <t>キキン</t>
    </rPh>
    <phoneticPr fontId="10"/>
  </si>
  <si>
    <t>社会福祉基金</t>
    <rPh sb="0" eb="4">
      <t>シャカイフクシ</t>
    </rPh>
    <rPh sb="4" eb="6">
      <t>キキン</t>
    </rPh>
    <phoneticPr fontId="10"/>
  </si>
  <si>
    <t>次世代育成基金</t>
    <rPh sb="0" eb="3">
      <t>ジセダイ</t>
    </rPh>
    <rPh sb="3" eb="5">
      <t>イクセイ</t>
    </rPh>
    <rPh sb="5" eb="7">
      <t>キキン</t>
    </rPh>
    <phoneticPr fontId="10"/>
  </si>
  <si>
    <t>みどりの基金</t>
    <rPh sb="4" eb="6">
      <t>キキン</t>
    </rPh>
    <phoneticPr fontId="10"/>
  </si>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</sst>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00000000-0005-0000-0000-000009000000}"/>
    <cellStyle name="標準 6" xfId="8" xr:uid="{00000000-0005-0000-0000-00000A000000}"/>
    <cellStyle name="標準 6_APAHO401000" xfId="9" xr:uid="{00000000-0005-0000-0000-00000B000000}"/>
    <cellStyle name="標準 6_APAHO401200_O-JJ1016-001-3_財政状況資料集(決算状況カード(各会計・関係団体))(Rev2)2" xfId="15" xr:uid="{00000000-0005-0000-0000-00000C000000}"/>
    <cellStyle name="標準 6_APAHO402200_O-JJ1016-001-3_財政状況資料集(決算状況カード(各会計・関係団体))(Rev2)2" xfId="12"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51681</c:v>
                </c:pt>
                <c:pt idx="1">
                  <c:v>50465</c:v>
                </c:pt>
                <c:pt idx="2">
                  <c:v>51679</c:v>
                </c:pt>
                <c:pt idx="3">
                  <c:v>49665</c:v>
                </c:pt>
                <c:pt idx="4">
                  <c:v>63439</c:v>
                </c:pt>
              </c:numCache>
            </c:numRef>
          </c:val>
          <c:smooth val="0"/>
          <c:extLst>
            <c:ext xmlns:c16="http://schemas.microsoft.com/office/drawing/2014/chart" uri="{C3380CC4-5D6E-409C-BE32-E72D297353CC}">
              <c16:uniqueId val="{00000000-1505-4CFA-8FF2-9FE491352E5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45255</c:v>
                </c:pt>
                <c:pt idx="1">
                  <c:v>30995</c:v>
                </c:pt>
                <c:pt idx="2">
                  <c:v>34717</c:v>
                </c:pt>
                <c:pt idx="3">
                  <c:v>25814</c:v>
                </c:pt>
                <c:pt idx="4">
                  <c:v>41098</c:v>
                </c:pt>
              </c:numCache>
            </c:numRef>
          </c:val>
          <c:smooth val="0"/>
          <c:extLst>
            <c:ext xmlns:c16="http://schemas.microsoft.com/office/drawing/2014/chart" uri="{C3380CC4-5D6E-409C-BE32-E72D297353CC}">
              <c16:uniqueId val="{00000001-1505-4CFA-8FF2-9FE491352E5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5.29</c:v>
                </c:pt>
                <c:pt idx="1">
                  <c:v>9.32</c:v>
                </c:pt>
                <c:pt idx="2">
                  <c:v>10.34</c:v>
                </c:pt>
                <c:pt idx="3">
                  <c:v>7.72</c:v>
                </c:pt>
                <c:pt idx="4">
                  <c:v>8.08</c:v>
                </c:pt>
              </c:numCache>
            </c:numRef>
          </c:val>
          <c:extLst>
            <c:ext xmlns:c16="http://schemas.microsoft.com/office/drawing/2014/chart" uri="{C3380CC4-5D6E-409C-BE32-E72D297353CC}">
              <c16:uniqueId val="{00000000-D851-43A4-A041-0395B47DF2F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35.880000000000003</c:v>
                </c:pt>
                <c:pt idx="1">
                  <c:v>32.67</c:v>
                </c:pt>
                <c:pt idx="2">
                  <c:v>38.049999999999997</c:v>
                </c:pt>
                <c:pt idx="3">
                  <c:v>43.5</c:v>
                </c:pt>
                <c:pt idx="4">
                  <c:v>41.56</c:v>
                </c:pt>
              </c:numCache>
            </c:numRef>
          </c:val>
          <c:extLst>
            <c:ext xmlns:c16="http://schemas.microsoft.com/office/drawing/2014/chart" uri="{C3380CC4-5D6E-409C-BE32-E72D297353CC}">
              <c16:uniqueId val="{00000001-D851-43A4-A041-0395B47DF2F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1.9</c:v>
                </c:pt>
                <c:pt idx="1">
                  <c:v>-0.06</c:v>
                </c:pt>
                <c:pt idx="2">
                  <c:v>7.26</c:v>
                </c:pt>
                <c:pt idx="3">
                  <c:v>4.43</c:v>
                </c:pt>
                <c:pt idx="4">
                  <c:v>0.75</c:v>
                </c:pt>
              </c:numCache>
            </c:numRef>
          </c:val>
          <c:smooth val="0"/>
          <c:extLst>
            <c:ext xmlns:c16="http://schemas.microsoft.com/office/drawing/2014/chart" uri="{C3380CC4-5D6E-409C-BE32-E72D297353CC}">
              <c16:uniqueId val="{00000002-D851-43A4-A041-0395B47DF2F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6E4-4730-AE6C-A87602F2E7B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6E4-4730-AE6C-A87602F2E7B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6E4-4730-AE6C-A87602F2E7B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6E4-4730-AE6C-A87602F2E7B9}"/>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06E4-4730-AE6C-A87602F2E7B9}"/>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06E4-4730-AE6C-A87602F2E7B9}"/>
            </c:ext>
          </c:extLst>
        </c:ser>
        <c:ser>
          <c:idx val="6"/>
          <c:order val="6"/>
          <c:tx>
            <c:strRef>
              <c:f>データシート!$A$33</c:f>
              <c:strCache>
                <c:ptCount val="1"/>
                <c:pt idx="0">
                  <c:v>後期高齢者医療事業会計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0.08</c:v>
                </c:pt>
                <c:pt idx="2">
                  <c:v>#N/A</c:v>
                </c:pt>
                <c:pt idx="3">
                  <c:v>0.11</c:v>
                </c:pt>
                <c:pt idx="4">
                  <c:v>#N/A</c:v>
                </c:pt>
                <c:pt idx="5">
                  <c:v>0.18</c:v>
                </c:pt>
                <c:pt idx="6">
                  <c:v>#N/A</c:v>
                </c:pt>
                <c:pt idx="7">
                  <c:v>7.0000000000000007E-2</c:v>
                </c:pt>
                <c:pt idx="8">
                  <c:v>#N/A</c:v>
                </c:pt>
                <c:pt idx="9">
                  <c:v>0.11</c:v>
                </c:pt>
              </c:numCache>
            </c:numRef>
          </c:val>
          <c:extLst>
            <c:ext xmlns:c16="http://schemas.microsoft.com/office/drawing/2014/chart" uri="{C3380CC4-5D6E-409C-BE32-E72D297353CC}">
              <c16:uniqueId val="{00000006-06E4-4730-AE6C-A87602F2E7B9}"/>
            </c:ext>
          </c:extLst>
        </c:ser>
        <c:ser>
          <c:idx val="7"/>
          <c:order val="7"/>
          <c:tx>
            <c:strRef>
              <c:f>データシート!$A$34</c:f>
              <c:strCache>
                <c:ptCount val="1"/>
                <c:pt idx="0">
                  <c:v>国民健康保険事業会計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0.28000000000000003</c:v>
                </c:pt>
                <c:pt idx="2">
                  <c:v>#N/A</c:v>
                </c:pt>
                <c:pt idx="3">
                  <c:v>0.92</c:v>
                </c:pt>
                <c:pt idx="4">
                  <c:v>#N/A</c:v>
                </c:pt>
                <c:pt idx="5">
                  <c:v>0.94</c:v>
                </c:pt>
                <c:pt idx="6">
                  <c:v>#N/A</c:v>
                </c:pt>
                <c:pt idx="7">
                  <c:v>0.67</c:v>
                </c:pt>
                <c:pt idx="8">
                  <c:v>#N/A</c:v>
                </c:pt>
                <c:pt idx="9">
                  <c:v>0.6</c:v>
                </c:pt>
              </c:numCache>
            </c:numRef>
          </c:val>
          <c:extLst>
            <c:ext xmlns:c16="http://schemas.microsoft.com/office/drawing/2014/chart" uri="{C3380CC4-5D6E-409C-BE32-E72D297353CC}">
              <c16:uniqueId val="{00000007-06E4-4730-AE6C-A87602F2E7B9}"/>
            </c:ext>
          </c:extLst>
        </c:ser>
        <c:ser>
          <c:idx val="8"/>
          <c:order val="8"/>
          <c:tx>
            <c:strRef>
              <c:f>データシート!$A$35</c:f>
              <c:strCache>
                <c:ptCount val="1"/>
                <c:pt idx="0">
                  <c:v>介護保険事業会計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1.22</c:v>
                </c:pt>
                <c:pt idx="2">
                  <c:v>#N/A</c:v>
                </c:pt>
                <c:pt idx="3">
                  <c:v>1.97</c:v>
                </c:pt>
                <c:pt idx="4">
                  <c:v>#N/A</c:v>
                </c:pt>
                <c:pt idx="5">
                  <c:v>1.19</c:v>
                </c:pt>
                <c:pt idx="6">
                  <c:v>#N/A</c:v>
                </c:pt>
                <c:pt idx="7">
                  <c:v>1.41</c:v>
                </c:pt>
                <c:pt idx="8">
                  <c:v>#N/A</c:v>
                </c:pt>
                <c:pt idx="9">
                  <c:v>1.57</c:v>
                </c:pt>
              </c:numCache>
            </c:numRef>
          </c:val>
          <c:extLst>
            <c:ext xmlns:c16="http://schemas.microsoft.com/office/drawing/2014/chart" uri="{C3380CC4-5D6E-409C-BE32-E72D297353CC}">
              <c16:uniqueId val="{00000008-06E4-4730-AE6C-A87602F2E7B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5.29</c:v>
                </c:pt>
                <c:pt idx="2">
                  <c:v>#N/A</c:v>
                </c:pt>
                <c:pt idx="3">
                  <c:v>9.31</c:v>
                </c:pt>
                <c:pt idx="4">
                  <c:v>#N/A</c:v>
                </c:pt>
                <c:pt idx="5">
                  <c:v>10.33</c:v>
                </c:pt>
                <c:pt idx="6">
                  <c:v>#N/A</c:v>
                </c:pt>
                <c:pt idx="7">
                  <c:v>7.72</c:v>
                </c:pt>
                <c:pt idx="8">
                  <c:v>#N/A</c:v>
                </c:pt>
                <c:pt idx="9">
                  <c:v>8.08</c:v>
                </c:pt>
              </c:numCache>
            </c:numRef>
          </c:val>
          <c:extLst>
            <c:ext xmlns:c16="http://schemas.microsoft.com/office/drawing/2014/chart" uri="{C3380CC4-5D6E-409C-BE32-E72D297353CC}">
              <c16:uniqueId val="{00000009-06E4-4730-AE6C-A87602F2E7B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9386</c:v>
                </c:pt>
                <c:pt idx="5">
                  <c:v>9250</c:v>
                </c:pt>
                <c:pt idx="8">
                  <c:v>8953</c:v>
                </c:pt>
                <c:pt idx="11">
                  <c:v>8244</c:v>
                </c:pt>
                <c:pt idx="14">
                  <c:v>7414</c:v>
                </c:pt>
              </c:numCache>
            </c:numRef>
          </c:val>
          <c:extLst>
            <c:ext xmlns:c16="http://schemas.microsoft.com/office/drawing/2014/chart" uri="{C3380CC4-5D6E-409C-BE32-E72D297353CC}">
              <c16:uniqueId val="{00000000-8108-4C8F-8F17-A412283662A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108-4C8F-8F17-A412283662A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981</c:v>
                </c:pt>
                <c:pt idx="3">
                  <c:v>720</c:v>
                </c:pt>
                <c:pt idx="6">
                  <c:v>658</c:v>
                </c:pt>
                <c:pt idx="9">
                  <c:v>566</c:v>
                </c:pt>
                <c:pt idx="12">
                  <c:v>561</c:v>
                </c:pt>
              </c:numCache>
            </c:numRef>
          </c:val>
          <c:extLst>
            <c:ext xmlns:c16="http://schemas.microsoft.com/office/drawing/2014/chart" uri="{C3380CC4-5D6E-409C-BE32-E72D297353CC}">
              <c16:uniqueId val="{00000002-8108-4C8F-8F17-A412283662A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141</c:v>
                </c:pt>
                <c:pt idx="3">
                  <c:v>158</c:v>
                </c:pt>
                <c:pt idx="6">
                  <c:v>149</c:v>
                </c:pt>
                <c:pt idx="9">
                  <c:v>151</c:v>
                </c:pt>
                <c:pt idx="12">
                  <c:v>187</c:v>
                </c:pt>
              </c:numCache>
            </c:numRef>
          </c:val>
          <c:extLst>
            <c:ext xmlns:c16="http://schemas.microsoft.com/office/drawing/2014/chart" uri="{C3380CC4-5D6E-409C-BE32-E72D297353CC}">
              <c16:uniqueId val="{00000003-8108-4C8F-8F17-A412283662A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108-4C8F-8F17-A412283662A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233</c:v>
                </c:pt>
                <c:pt idx="3">
                  <c:v>314</c:v>
                </c:pt>
                <c:pt idx="6">
                  <c:v>349</c:v>
                </c:pt>
                <c:pt idx="9">
                  <c:v>303</c:v>
                </c:pt>
                <c:pt idx="12">
                  <c:v>269</c:v>
                </c:pt>
              </c:numCache>
            </c:numRef>
          </c:val>
          <c:extLst>
            <c:ext xmlns:c16="http://schemas.microsoft.com/office/drawing/2014/chart" uri="{C3380CC4-5D6E-409C-BE32-E72D297353CC}">
              <c16:uniqueId val="{00000005-8108-4C8F-8F17-A412283662A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108-4C8F-8F17-A412283662A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1700</c:v>
                </c:pt>
                <c:pt idx="3">
                  <c:v>1741</c:v>
                </c:pt>
                <c:pt idx="6">
                  <c:v>1828</c:v>
                </c:pt>
                <c:pt idx="9">
                  <c:v>1362</c:v>
                </c:pt>
                <c:pt idx="12">
                  <c:v>1093</c:v>
                </c:pt>
              </c:numCache>
            </c:numRef>
          </c:val>
          <c:extLst>
            <c:ext xmlns:c16="http://schemas.microsoft.com/office/drawing/2014/chart" uri="{C3380CC4-5D6E-409C-BE32-E72D297353CC}">
              <c16:uniqueId val="{00000007-8108-4C8F-8F17-A412283662A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-6331</c:v>
                </c:pt>
                <c:pt idx="2">
                  <c:v>#N/A</c:v>
                </c:pt>
                <c:pt idx="3">
                  <c:v>#N/A</c:v>
                </c:pt>
                <c:pt idx="4">
                  <c:v>-6317</c:v>
                </c:pt>
                <c:pt idx="5">
                  <c:v>#N/A</c:v>
                </c:pt>
                <c:pt idx="6">
                  <c:v>#N/A</c:v>
                </c:pt>
                <c:pt idx="7">
                  <c:v>-5969</c:v>
                </c:pt>
                <c:pt idx="8">
                  <c:v>#N/A</c:v>
                </c:pt>
                <c:pt idx="9">
                  <c:v>#N/A</c:v>
                </c:pt>
                <c:pt idx="10">
                  <c:v>-5862</c:v>
                </c:pt>
                <c:pt idx="11">
                  <c:v>#N/A</c:v>
                </c:pt>
                <c:pt idx="12">
                  <c:v>#N/A</c:v>
                </c:pt>
                <c:pt idx="13">
                  <c:v>-5304</c:v>
                </c:pt>
                <c:pt idx="14">
                  <c:v>#N/A</c:v>
                </c:pt>
              </c:numCache>
            </c:numRef>
          </c:val>
          <c:smooth val="0"/>
          <c:extLst>
            <c:ext xmlns:c16="http://schemas.microsoft.com/office/drawing/2014/chart" uri="{C3380CC4-5D6E-409C-BE32-E72D297353CC}">
              <c16:uniqueId val="{00000008-8108-4C8F-8F17-A412283662A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80469</c:v>
                </c:pt>
                <c:pt idx="5">
                  <c:v>74461</c:v>
                </c:pt>
                <c:pt idx="8">
                  <c:v>76868</c:v>
                </c:pt>
                <c:pt idx="11">
                  <c:v>72414</c:v>
                </c:pt>
                <c:pt idx="14">
                  <c:v>66016</c:v>
                </c:pt>
              </c:numCache>
            </c:numRef>
          </c:val>
          <c:extLst>
            <c:ext xmlns:c16="http://schemas.microsoft.com/office/drawing/2014/chart" uri="{C3380CC4-5D6E-409C-BE32-E72D297353CC}">
              <c16:uniqueId val="{00000000-D3AC-4E29-A724-8194E1FF15F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566</c:v>
                </c:pt>
                <c:pt idx="5">
                  <c:v>926</c:v>
                </c:pt>
                <c:pt idx="8">
                  <c:v>879</c:v>
                </c:pt>
                <c:pt idx="11">
                  <c:v>1120</c:v>
                </c:pt>
                <c:pt idx="14">
                  <c:v>1460</c:v>
                </c:pt>
              </c:numCache>
            </c:numRef>
          </c:val>
          <c:extLst>
            <c:ext xmlns:c16="http://schemas.microsoft.com/office/drawing/2014/chart" uri="{C3380CC4-5D6E-409C-BE32-E72D297353CC}">
              <c16:uniqueId val="{00000001-D3AC-4E29-A724-8194E1FF15F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64732</c:v>
                </c:pt>
                <c:pt idx="5">
                  <c:v>63559</c:v>
                </c:pt>
                <c:pt idx="8">
                  <c:v>74908</c:v>
                </c:pt>
                <c:pt idx="11">
                  <c:v>90070</c:v>
                </c:pt>
                <c:pt idx="14">
                  <c:v>95897</c:v>
                </c:pt>
              </c:numCache>
            </c:numRef>
          </c:val>
          <c:extLst>
            <c:ext xmlns:c16="http://schemas.microsoft.com/office/drawing/2014/chart" uri="{C3380CC4-5D6E-409C-BE32-E72D297353CC}">
              <c16:uniqueId val="{00000002-D3AC-4E29-A724-8194E1FF15F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3AC-4E29-A724-8194E1FF15F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3AC-4E29-A724-8194E1FF15F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3AC-4E29-A724-8194E1FF15F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24575</c:v>
                </c:pt>
                <c:pt idx="3">
                  <c:v>21787</c:v>
                </c:pt>
                <c:pt idx="6">
                  <c:v>22775</c:v>
                </c:pt>
                <c:pt idx="9">
                  <c:v>20577</c:v>
                </c:pt>
                <c:pt idx="12">
                  <c:v>22292</c:v>
                </c:pt>
              </c:numCache>
            </c:numRef>
          </c:val>
          <c:extLst>
            <c:ext xmlns:c16="http://schemas.microsoft.com/office/drawing/2014/chart" uri="{C3380CC4-5D6E-409C-BE32-E72D297353CC}">
              <c16:uniqueId val="{00000006-D3AC-4E29-A724-8194E1FF15F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1755</c:v>
                </c:pt>
                <c:pt idx="3">
                  <c:v>2069</c:v>
                </c:pt>
                <c:pt idx="6">
                  <c:v>2337</c:v>
                </c:pt>
                <c:pt idx="9">
                  <c:v>2789</c:v>
                </c:pt>
                <c:pt idx="12">
                  <c:v>2968</c:v>
                </c:pt>
              </c:numCache>
            </c:numRef>
          </c:val>
          <c:extLst>
            <c:ext xmlns:c16="http://schemas.microsoft.com/office/drawing/2014/chart" uri="{C3380CC4-5D6E-409C-BE32-E72D297353CC}">
              <c16:uniqueId val="{00000007-D3AC-4E29-A724-8194E1FF15F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D3AC-4E29-A724-8194E1FF15F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11886</c:v>
                </c:pt>
                <c:pt idx="3">
                  <c:v>11297</c:v>
                </c:pt>
                <c:pt idx="6">
                  <c:v>10102</c:v>
                </c:pt>
                <c:pt idx="9">
                  <c:v>9514</c:v>
                </c:pt>
                <c:pt idx="12">
                  <c:v>10262</c:v>
                </c:pt>
              </c:numCache>
            </c:numRef>
          </c:val>
          <c:extLst>
            <c:ext xmlns:c16="http://schemas.microsoft.com/office/drawing/2014/chart" uri="{C3380CC4-5D6E-409C-BE32-E72D297353CC}">
              <c16:uniqueId val="{00000009-D3AC-4E29-A724-8194E1FF15F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35998</c:v>
                </c:pt>
                <c:pt idx="3">
                  <c:v>35762</c:v>
                </c:pt>
                <c:pt idx="6">
                  <c:v>35606</c:v>
                </c:pt>
                <c:pt idx="9">
                  <c:v>35260</c:v>
                </c:pt>
                <c:pt idx="12">
                  <c:v>35870</c:v>
                </c:pt>
              </c:numCache>
            </c:numRef>
          </c:val>
          <c:extLst>
            <c:ext xmlns:c16="http://schemas.microsoft.com/office/drawing/2014/chart" uri="{C3380CC4-5D6E-409C-BE32-E72D297353CC}">
              <c16:uniqueId val="{0000000A-D3AC-4E29-A724-8194E1FF15F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3AC-4E29-A724-8194E1FF15F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48559</c:v>
                </c:pt>
                <c:pt idx="1">
                  <c:v>57405</c:v>
                </c:pt>
                <c:pt idx="2">
                  <c:v>57463</c:v>
                </c:pt>
              </c:numCache>
            </c:numRef>
          </c:val>
          <c:extLst>
            <c:ext xmlns:c16="http://schemas.microsoft.com/office/drawing/2014/chart" uri="{C3380CC4-5D6E-409C-BE32-E72D297353CC}">
              <c16:uniqueId val="{00000000-6858-4973-A487-D649E156562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21</c:v>
                </c:pt>
                <c:pt idx="1">
                  <c:v>23</c:v>
                </c:pt>
                <c:pt idx="2">
                  <c:v>26</c:v>
                </c:pt>
              </c:numCache>
            </c:numRef>
          </c:val>
          <c:extLst>
            <c:ext xmlns:c16="http://schemas.microsoft.com/office/drawing/2014/chart" uri="{C3380CC4-5D6E-409C-BE32-E72D297353CC}">
              <c16:uniqueId val="{00000001-6858-4973-A487-D649E156562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18025</c:v>
                </c:pt>
                <c:pt idx="1">
                  <c:v>24051</c:v>
                </c:pt>
                <c:pt idx="2">
                  <c:v>29485</c:v>
                </c:pt>
              </c:numCache>
            </c:numRef>
          </c:val>
          <c:extLst>
            <c:ext xmlns:c16="http://schemas.microsoft.com/office/drawing/2014/chart" uri="{C3380CC4-5D6E-409C-BE32-E72D297353CC}">
              <c16:uniqueId val="{00000002-6858-4973-A487-D649E156562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東京都杉並区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元利償還金等から算入公債費等を差し引いた実質公債費比率の分子は、元利償還金の減などにより、前年度と比べて</a:t>
          </a:r>
          <a:r>
            <a:rPr kumimoji="1" lang="en-US" altLang="ja-JP" sz="1300">
              <a:latin typeface="ＭＳ Ｐゴシック" panose="020B0600070205080204" pitchFamily="50" charset="-128"/>
              <a:ea typeface="ＭＳ Ｐゴシック" panose="020B0600070205080204" pitchFamily="50" charset="-128"/>
            </a:rPr>
            <a:t>558</a:t>
          </a:r>
          <a:r>
            <a:rPr kumimoji="1" lang="ja-JP" altLang="en-US" sz="1300">
              <a:latin typeface="ＭＳ Ｐゴシック" panose="020B0600070205080204" pitchFamily="50" charset="-128"/>
              <a:ea typeface="ＭＳ Ｐゴシック" panose="020B0600070205080204" pitchFamily="50" charset="-128"/>
            </a:rPr>
            <a:t>百万円増となっている。</a:t>
          </a:r>
        </a:p>
        <a:p>
          <a:r>
            <a:rPr kumimoji="1" lang="ja-JP" altLang="en-US" sz="1300">
              <a:latin typeface="ＭＳ Ｐゴシック" panose="020B0600070205080204" pitchFamily="50" charset="-128"/>
              <a:ea typeface="ＭＳ Ｐゴシック" panose="020B0600070205080204" pitchFamily="50" charset="-128"/>
            </a:rPr>
            <a:t>区債発行額は、施設の更新需要に対応するため、今後も増加していくことが見込まれるが、基金の活用とのバランスに留意し、引き続き持続可能な財政運営に努めていく。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満期一括償還に充てるための積み立てを着実に行っており、積立不足は生じてない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東京都杉並区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将来負担額から充当可能財源等を差し引いた財将来負担比率の分子は、将来負担額よりも充当可能財源等が大きいため、連続してマイナスを示し、将来負担比率は生じていない。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東京都杉並区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基金残高は、平成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年度まで減少傾向にあったが、行財政改革の推進等による財政調整基金への着実な積立てにより、平成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増加に転じている。令和２年度はコロナ対策の財源として財政調整基金を活用したため基金全体でも前年度比減となったものの、令和３年度以降は、一般財源が当初想定を上回った財源等を財政調整基金や施設整備基金に積み立てた結果、基金全体でも前年度比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足元の行政需要に着実に対応するとともに、令和６年１月に改定した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区政経営改革推進基本方針</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において示した「財政健全化と持続可能な財政運営を確保するための基本的な考え方」に基づき、財政調整基金の年度末残高の維持及び、施設整備基金への計画的な積み立てを行っていく。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・施設整備基金　　：施設の改築・改修などのための基金</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・区営住宅整備基金：区営住宅の大規模修繕その他の整備のための基金</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・社会福祉基金　　：社会福祉を増進するための基金</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・次世代育成基金　：子ども・青少年の国内外交流事業等への参加を支援するための基金</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・みどりの基金　　：みどりの保全及び緑化の推進のための基金</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施設整備基金の残高は、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考え方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に基づき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7,866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百万円の積立てを行ったことにより、前年度比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5,433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25,948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百万円となっている。また、区営住宅整備基金については、使用料収入を基に事業費への充当と積立てにより微増となっている。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なお、次世代育成基金については取崩額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が積立額を上回ったため、微減となっている。その他の基金については、区民等からの寄附を中心に運営しており、寄附及び充当事業の実績により微増している。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前述の各種計画の改定に合わせ、</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考え方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も見直しを行った。</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考え方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に基づき、その他特定目的基金のうち、施設整備基金は、将来の区立施設の改築・改修需要に備え、毎年度、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百万円以上を目途とした計画的な積立てを行っていくこととしている。また、老朽化が進んでいる区役所本庁舎の建替えを見据え、（仮称）杉並区役所庁舎整備基金も早期設置を目指すものである。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なお、寄附金を中心に運用している基金については、健全な寄附文化の醸成に取組み、寄附金収入の確保に努めるなど、適切に運用していく。</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見直しを行った「財政健全化と持続可能な財政運営を確保するためのルール」に基づき、着実な積み立てに努めている。令和２年度は、コロナ対策として時機を逸することなく必要な対応を行うために躊躇なく活用し、結果として残高は減少したものの、令和３年度以降は、特別区税や特別区財政交付金（普通交付金）などの歳入が当初想定を上回った財源を積み立て、前年度比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ルール」から改め、また令和６年１月に改定した「財政健全化と持続可能な財政運営を確保するための基本的な考え方」に基づき、この間の物価の変動等も踏まえ、過去の大規模災害で被災した自治体の事例を参考に大規模災害への備え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億円、また、平成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月のリーマンショック時の実績を基に経済事情の著しい変動等による備えとして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億円の年度末残高の維持に努めていく。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満期一括償還に充てるための積み立てを着実に行っており、それに伴う利子再積立てにより微増傾向にある。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銀行等引受債が増加傾向にある中、今後も満期一括償還に備えた積立てを着実に行っていくとともに、金利動向等を見据え繰上償還についても検討し、公債費の軽減に努めていく。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東京都杉並区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572,843
553,665
34.06
237,259,100
225,895,261
11,176,121
138,251,698
33,131,872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対前年度比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0.60</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区は、平成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年３月に策定した「杉並区総合計画」の中で</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行財政改革基本方針</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を定め、特別区民税等の収納率の向上など歳入の確保に努めるとともに、職員数の削減や事業の民営化・民間委託、区民との協働の推進などにより歳出の効率化に取り組んできた。</a:t>
          </a:r>
        </a:p>
        <a:p>
          <a:r>
            <a:rPr kumimoji="1" lang="ja-JP" altLang="en-US" sz="1300">
              <a:latin typeface="ＭＳ Ｐゴシック" panose="020B0600070205080204" pitchFamily="50" charset="-128"/>
              <a:ea typeface="ＭＳ Ｐゴシック" panose="020B0600070205080204" pitchFamily="50" charset="-128"/>
            </a:rPr>
            <a:t>令和４年２月に新たに策定した「杉並区総合計画」及び</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区政経営改革推進基本方針</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を令和６年１月に改定したが、財源の確保や、事業運営・執行方法の見直し等に引き続き取組み、財政の健全化に努める。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37193</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09393"/>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123570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37193</xdr:rowOff>
    </xdr:from>
    <xdr:to>
      <xdr:col>24</xdr:col>
      <xdr:colOff>12700</xdr:colOff>
      <xdr:row>36</xdr:row>
      <xdr:rowOff>37193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110672</xdr:rowOff>
    </xdr:from>
    <xdr:to>
      <xdr:col>23</xdr:col>
      <xdr:colOff>133350</xdr:colOff>
      <xdr:row>41</xdr:row>
      <xdr:rowOff>127907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4012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93435</xdr:rowOff>
    </xdr:from>
    <xdr:to>
      <xdr:col>19</xdr:col>
      <xdr:colOff>133350</xdr:colOff>
      <xdr:row>41</xdr:row>
      <xdr:rowOff>110672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228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93435</xdr:rowOff>
    </xdr:from>
    <xdr:to>
      <xdr:col>15</xdr:col>
      <xdr:colOff>82550</xdr:colOff>
      <xdr:row>41</xdr:row>
      <xdr:rowOff>93435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2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110672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1228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93634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59872</xdr:rowOff>
    </xdr:from>
    <xdr:to>
      <xdr:col>19</xdr:col>
      <xdr:colOff>184150</xdr:colOff>
      <xdr:row>41</xdr:row>
      <xdr:rowOff>161472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58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42635</xdr:rowOff>
    </xdr:from>
    <xdr:to>
      <xdr:col>15</xdr:col>
      <xdr:colOff>133350</xdr:colOff>
      <xdr:row>41</xdr:row>
      <xdr:rowOff>144235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42635</xdr:rowOff>
    </xdr:from>
    <xdr:to>
      <xdr:col>11</xdr:col>
      <xdr:colOff>82550</xdr:colOff>
      <xdr:row>41</xdr:row>
      <xdr:rowOff>144235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利子割交付金や特別区税などの増により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分母である歳入が</a:t>
          </a:r>
          <a:r>
            <a:rPr kumimoji="1" lang="ja-JP" altLang="en-US" sz="1300">
              <a:latin typeface="ＭＳ Ｐゴシック" panose="020B0600070205080204" pitchFamily="50" charset="-128"/>
              <a:ea typeface="ＭＳ Ｐゴシック" panose="020B0600070205080204" pitchFamily="50" charset="-128"/>
            </a:rPr>
            <a:t>増となったものの、道路補修費の増に伴う維持補修費の増や子どもの医療費助成の増に伴う扶助費の増などにより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分子である歳出が</a:t>
          </a:r>
          <a:r>
            <a:rPr kumimoji="1" lang="ja-JP" altLang="en-US" sz="1300">
              <a:latin typeface="ＭＳ Ｐゴシック" panose="020B0600070205080204" pitchFamily="50" charset="-128"/>
              <a:ea typeface="ＭＳ Ｐゴシック" panose="020B0600070205080204" pitchFamily="50" charset="-128"/>
            </a:rPr>
            <a:t>増となったことから、対前年度比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80.7</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区政経営改革推進基本方針</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に示した「財政健全化と持続可能な財政運営を確保するための基本的な考え方」において</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行政コスト対税収等比率が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％を超えないよう努める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としているところであり、今度とも財政構造の弾力性について留意する。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22352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90404"/>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165879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3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22352</xdr:rowOff>
    </xdr:from>
    <xdr:to>
      <xdr:col>24</xdr:col>
      <xdr:colOff>12700</xdr:colOff>
      <xdr:row>65</xdr:row>
      <xdr:rowOff>22352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6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53848</xdr:rowOff>
    </xdr:from>
    <xdr:to>
      <xdr:col>23</xdr:col>
      <xdr:colOff>133350</xdr:colOff>
      <xdr:row>64</xdr:row>
      <xdr:rowOff>97282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02664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31767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6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53848</xdr:rowOff>
    </xdr:from>
    <xdr:to>
      <xdr:col>19</xdr:col>
      <xdr:colOff>133350</xdr:colOff>
      <xdr:row>65</xdr:row>
      <xdr:rowOff>27178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026648"/>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27178</xdr:rowOff>
    </xdr:from>
    <xdr:to>
      <xdr:col>15</xdr:col>
      <xdr:colOff>82550</xdr:colOff>
      <xdr:row>66</xdr:row>
      <xdr:rowOff>29464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171428"/>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126238</xdr:rowOff>
    </xdr:from>
    <xdr:to>
      <xdr:col>15</xdr:col>
      <xdr:colOff>133350</xdr:colOff>
      <xdr:row>64</xdr:row>
      <xdr:rowOff>56388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66565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9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164846</xdr:rowOff>
    </xdr:from>
    <xdr:to>
      <xdr:col>11</xdr:col>
      <xdr:colOff>31750</xdr:colOff>
      <xdr:row>66</xdr:row>
      <xdr:rowOff>29464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137646"/>
          <a:ext cx="8890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54373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5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140716</xdr:rowOff>
    </xdr:from>
    <xdr:to>
      <xdr:col>7</xdr:col>
      <xdr:colOff>31750</xdr:colOff>
      <xdr:row>64</xdr:row>
      <xdr:rowOff>70866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81043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1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46482</xdr:rowOff>
    </xdr:from>
    <xdr:to>
      <xdr:col>23</xdr:col>
      <xdr:colOff>184150</xdr:colOff>
      <xdr:row>64</xdr:row>
      <xdr:rowOff>148082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0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113809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15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3048</xdr:rowOff>
    </xdr:from>
    <xdr:to>
      <xdr:col>19</xdr:col>
      <xdr:colOff>184150</xdr:colOff>
      <xdr:row>64</xdr:row>
      <xdr:rowOff>104648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89425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62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147828</xdr:rowOff>
    </xdr:from>
    <xdr:to>
      <xdr:col>15</xdr:col>
      <xdr:colOff>133350</xdr:colOff>
      <xdr:row>65</xdr:row>
      <xdr:rowOff>77978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12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62755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150114</xdr:rowOff>
    </xdr:from>
    <xdr:to>
      <xdr:col>11</xdr:col>
      <xdr:colOff>82550</xdr:colOff>
      <xdr:row>66</xdr:row>
      <xdr:rowOff>80264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29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65041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38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114046</xdr:rowOff>
    </xdr:from>
    <xdr:to>
      <xdr:col>7</xdr:col>
      <xdr:colOff>31750</xdr:colOff>
      <xdr:row>65</xdr:row>
      <xdr:rowOff>44196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28973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[138,808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行財政改革基本方針</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等に基づき、職員数の削減、事務事業の見直しや民営化・民間委託、区民・ＮＰＯとの協働の推進等を着実に進めてきた結果、類似団体平均に比べ低くなっている。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区政経営改革推進基本方針</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に基づき、引き続き経費の抑制に取り組み、効率的な行財政運営に努めていく。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22698</xdr:rowOff>
    </xdr:from>
    <xdr:to>
      <xdr:col>23</xdr:col>
      <xdr:colOff>133350</xdr:colOff>
      <xdr:row>88</xdr:row>
      <xdr:rowOff>123678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10148"/>
          <a:ext cx="0" cy="1301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95755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123678</xdr:rowOff>
    </xdr:from>
    <xdr:to>
      <xdr:col>24</xdr:col>
      <xdr:colOff>12700</xdr:colOff>
      <xdr:row>88</xdr:row>
      <xdr:rowOff>123678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109075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5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22698</xdr:rowOff>
    </xdr:from>
    <xdr:to>
      <xdr:col>24</xdr:col>
      <xdr:colOff>12700</xdr:colOff>
      <xdr:row>81</xdr:row>
      <xdr:rowOff>22698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69289</xdr:rowOff>
    </xdr:from>
    <xdr:to>
      <xdr:col>23</xdr:col>
      <xdr:colOff>133350</xdr:colOff>
      <xdr:row>81</xdr:row>
      <xdr:rowOff>97823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3956739"/>
          <a:ext cx="838200" cy="2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58706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46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86629</xdr:rowOff>
    </xdr:from>
    <xdr:to>
      <xdr:col>23</xdr:col>
      <xdr:colOff>184150</xdr:colOff>
      <xdr:row>82</xdr:row>
      <xdr:rowOff>16779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95707</xdr:rowOff>
    </xdr:from>
    <xdr:to>
      <xdr:col>19</xdr:col>
      <xdr:colOff>133350</xdr:colOff>
      <xdr:row>81</xdr:row>
      <xdr:rowOff>97823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83157"/>
          <a:ext cx="889000" cy="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106355</xdr:rowOff>
    </xdr:from>
    <xdr:to>
      <xdr:col>19</xdr:col>
      <xdr:colOff>184150</xdr:colOff>
      <xdr:row>82</xdr:row>
      <xdr:rowOff>36505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21282</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30528</xdr:rowOff>
    </xdr:from>
    <xdr:to>
      <xdr:col>15</xdr:col>
      <xdr:colOff>82550</xdr:colOff>
      <xdr:row>81</xdr:row>
      <xdr:rowOff>95707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17978"/>
          <a:ext cx="889000" cy="6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82297</xdr:rowOff>
    </xdr:from>
    <xdr:to>
      <xdr:col>15</xdr:col>
      <xdr:colOff>133350</xdr:colOff>
      <xdr:row>82</xdr:row>
      <xdr:rowOff>12447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168674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56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2868</xdr:rowOff>
    </xdr:from>
    <xdr:to>
      <xdr:col>11</xdr:col>
      <xdr:colOff>31750</xdr:colOff>
      <xdr:row>81</xdr:row>
      <xdr:rowOff>30528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90318"/>
          <a:ext cx="889000" cy="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21095</xdr:rowOff>
    </xdr:from>
    <xdr:to>
      <xdr:col>11</xdr:col>
      <xdr:colOff>82550</xdr:colOff>
      <xdr:row>81</xdr:row>
      <xdr:rowOff>122695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107472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9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170157</xdr:rowOff>
    </xdr:from>
    <xdr:to>
      <xdr:col>7</xdr:col>
      <xdr:colOff>31750</xdr:colOff>
      <xdr:row>81</xdr:row>
      <xdr:rowOff>100307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85084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7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18489</xdr:rowOff>
    </xdr:from>
    <xdr:to>
      <xdr:col>23</xdr:col>
      <xdr:colOff>184150</xdr:colOff>
      <xdr:row>81</xdr:row>
      <xdr:rowOff>120089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111216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2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47023</xdr:rowOff>
    </xdr:from>
    <xdr:to>
      <xdr:col>19</xdr:col>
      <xdr:colOff>184150</xdr:colOff>
      <xdr:row>81</xdr:row>
      <xdr:rowOff>148623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3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158800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03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44907</xdr:rowOff>
    </xdr:from>
    <xdr:to>
      <xdr:col>15</xdr:col>
      <xdr:colOff>133350</xdr:colOff>
      <xdr:row>81</xdr:row>
      <xdr:rowOff>146507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3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156684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0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151178</xdr:rowOff>
    </xdr:from>
    <xdr:to>
      <xdr:col>11</xdr:col>
      <xdr:colOff>82550</xdr:colOff>
      <xdr:row>81</xdr:row>
      <xdr:rowOff>81328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6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91505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36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123518</xdr:rowOff>
    </xdr:from>
    <xdr:to>
      <xdr:col>7</xdr:col>
      <xdr:colOff>31750</xdr:colOff>
      <xdr:row>81</xdr:row>
      <xdr:rowOff>53668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3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63845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08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ラスパイレス指数は、前年度から変わらず</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99.0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98.6)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、全国市平均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(98.6)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と概ね同水準にあるが、引き</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続き職員給与の適正化に努めていく。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1814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50043"/>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32657</xdr:rowOff>
    </xdr:from>
    <xdr:to>
      <xdr:col>81</xdr:col>
      <xdr:colOff>44450</xdr:colOff>
      <xdr:row>86</xdr:row>
      <xdr:rowOff>32657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7773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169636</xdr:rowOff>
    </xdr:from>
    <xdr:to>
      <xdr:col>77</xdr:col>
      <xdr:colOff>44450</xdr:colOff>
      <xdr:row>86</xdr:row>
      <xdr:rowOff>32657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7428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169636</xdr:rowOff>
    </xdr:from>
    <xdr:to>
      <xdr:col>72</xdr:col>
      <xdr:colOff>203200</xdr:colOff>
      <xdr:row>86</xdr:row>
      <xdr:rowOff>32657</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7428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32657</xdr:rowOff>
    </xdr:from>
    <xdr:to>
      <xdr:col>68</xdr:col>
      <xdr:colOff>152400</xdr:colOff>
      <xdr:row>88</xdr:row>
      <xdr:rowOff>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777357"/>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50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26506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125384</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6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153307</xdr:rowOff>
    </xdr:from>
    <xdr:to>
      <xdr:col>77</xdr:col>
      <xdr:colOff>95250</xdr:colOff>
      <xdr:row>86</xdr:row>
      <xdr:rowOff>83457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68234</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81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118836</xdr:rowOff>
    </xdr:from>
    <xdr:to>
      <xdr:col>73</xdr:col>
      <xdr:colOff>44450</xdr:colOff>
      <xdr:row>86</xdr:row>
      <xdr:rowOff>48986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153307</xdr:rowOff>
    </xdr:from>
    <xdr:to>
      <xdr:col>68</xdr:col>
      <xdr:colOff>203200</xdr:colOff>
      <xdr:row>86</xdr:row>
      <xdr:rowOff>83457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93634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人当たり職員数は、類似団体平均より</a:t>
          </a:r>
          <a:r>
            <a:rPr kumimoji="1" lang="en-US" altLang="ja-JP" sz="1300">
              <a:latin typeface="ＭＳ Ｐゴシック" panose="020B0600070205080204" pitchFamily="50" charset="-128"/>
              <a:ea typeface="ＭＳ Ｐゴシック" panose="020B0600070205080204" pitchFamily="50" charset="-128"/>
            </a:rPr>
            <a:t>0.36</a:t>
          </a:r>
          <a:r>
            <a:rPr kumimoji="1" lang="ja-JP" altLang="en-US" sz="1300">
              <a:latin typeface="ＭＳ Ｐゴシック" panose="020B0600070205080204" pitchFamily="50" charset="-128"/>
              <a:ea typeface="ＭＳ Ｐゴシック" panose="020B0600070205080204" pitchFamily="50" charset="-128"/>
            </a:rPr>
            <a:t>人少ない</a:t>
          </a:r>
          <a:r>
            <a:rPr kumimoji="1" lang="en-US" altLang="ja-JP" sz="1300">
              <a:latin typeface="ＭＳ Ｐゴシック" panose="020B0600070205080204" pitchFamily="50" charset="-128"/>
              <a:ea typeface="ＭＳ Ｐゴシック" panose="020B0600070205080204" pitchFamily="50" charset="-128"/>
            </a:rPr>
            <a:t>5.99</a:t>
          </a:r>
          <a:r>
            <a:rPr kumimoji="1" lang="ja-JP" altLang="en-US" sz="1300">
              <a:latin typeface="ＭＳ Ｐゴシック" panose="020B0600070205080204" pitchFamily="50" charset="-128"/>
              <a:ea typeface="ＭＳ Ｐゴシック" panose="020B0600070205080204" pitchFamily="50" charset="-128"/>
            </a:rPr>
            <a:t>人となっている。これは、事務事業の見直し等により、職員数の適正管理に努めてきた結果である。</a:t>
          </a:r>
        </a:p>
        <a:p>
          <a:r>
            <a:rPr kumimoji="1" lang="ja-JP" altLang="en-US" sz="1300">
              <a:latin typeface="ＭＳ Ｐゴシック" panose="020B0600070205080204" pitchFamily="50" charset="-128"/>
              <a:ea typeface="ＭＳ Ｐゴシック" panose="020B0600070205080204" pitchFamily="50" charset="-128"/>
            </a:rPr>
            <a:t>今後も、令和６年１月に新たに策定した</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定員管理方針</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に基づき、増大する行政需要への対応と組織の活性化を図りつつ、職員数の適正管理に努めていく。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14151</xdr:rowOff>
    </xdr:from>
    <xdr:to>
      <xdr:col>81</xdr:col>
      <xdr:colOff>44450</xdr:colOff>
      <xdr:row>67</xdr:row>
      <xdr:rowOff>39794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29701"/>
          <a:ext cx="0" cy="1397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11871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39794</xdr:rowOff>
    </xdr:from>
    <xdr:to>
      <xdr:col>81</xdr:col>
      <xdr:colOff>133350</xdr:colOff>
      <xdr:row>67</xdr:row>
      <xdr:rowOff>39794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100528</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7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14151</xdr:rowOff>
    </xdr:from>
    <xdr:to>
      <xdr:col>81</xdr:col>
      <xdr:colOff>133350</xdr:colOff>
      <xdr:row>59</xdr:row>
      <xdr:rowOff>14151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2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158931</xdr:rowOff>
    </xdr:from>
    <xdr:to>
      <xdr:col>81</xdr:col>
      <xdr:colOff>44450</xdr:colOff>
      <xdr:row>59</xdr:row>
      <xdr:rowOff>161230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274481"/>
          <a:ext cx="8382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123872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2394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156633</xdr:rowOff>
    </xdr:from>
    <xdr:to>
      <xdr:col>77</xdr:col>
      <xdr:colOff>44450</xdr:colOff>
      <xdr:row>59</xdr:row>
      <xdr:rowOff>158931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272183"/>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66722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353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152037</xdr:rowOff>
    </xdr:from>
    <xdr:to>
      <xdr:col>72</xdr:col>
      <xdr:colOff>203200</xdr:colOff>
      <xdr:row>59</xdr:row>
      <xdr:rowOff>156633</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267587"/>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60977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152037</xdr:rowOff>
    </xdr:from>
    <xdr:to>
      <xdr:col>68</xdr:col>
      <xdr:colOff>152400</xdr:colOff>
      <xdr:row>59</xdr:row>
      <xdr:rowOff>155484</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0267587"/>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142603</xdr:rowOff>
    </xdr:from>
    <xdr:to>
      <xdr:col>68</xdr:col>
      <xdr:colOff>203200</xdr:colOff>
      <xdr:row>60</xdr:row>
      <xdr:rowOff>72753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57530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34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146050</xdr:rowOff>
    </xdr:from>
    <xdr:to>
      <xdr:col>64</xdr:col>
      <xdr:colOff>152400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60977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110430</xdr:rowOff>
    </xdr:from>
    <xdr:to>
      <xdr:col>81</xdr:col>
      <xdr:colOff>95250</xdr:colOff>
      <xdr:row>60</xdr:row>
      <xdr:rowOff>40580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22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126957</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07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108131</xdr:rowOff>
    </xdr:from>
    <xdr:to>
      <xdr:col>77</xdr:col>
      <xdr:colOff>95250</xdr:colOff>
      <xdr:row>60</xdr:row>
      <xdr:rowOff>38281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48458</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9992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105833</xdr:rowOff>
    </xdr:from>
    <xdr:to>
      <xdr:col>73</xdr:col>
      <xdr:colOff>44450</xdr:colOff>
      <xdr:row>60</xdr:row>
      <xdr:rowOff>35983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46160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999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101237</xdr:rowOff>
    </xdr:from>
    <xdr:to>
      <xdr:col>68</xdr:col>
      <xdr:colOff>203200</xdr:colOff>
      <xdr:row>60</xdr:row>
      <xdr:rowOff>31387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41564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9985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104684</xdr:rowOff>
    </xdr:from>
    <xdr:to>
      <xdr:col>64</xdr:col>
      <xdr:colOff>152400</xdr:colOff>
      <xdr:row>60</xdr:row>
      <xdr:rowOff>34834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22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45011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98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老朽施設の改築・改修や公園の整備等の経費の増に伴い、区債残高は増加傾向にあるものの、基金と区債をバランスよく活用した財政運営に努めている結果、類似団体内において上位となっている。</a:t>
          </a:r>
        </a:p>
        <a:p>
          <a:r>
            <a:rPr kumimoji="1" lang="ja-JP" altLang="en-US" sz="1300">
              <a:latin typeface="ＭＳ Ｐゴシック" panose="020B0600070205080204" pitchFamily="50" charset="-128"/>
              <a:ea typeface="ＭＳ Ｐゴシック" panose="020B0600070205080204" pitchFamily="50" charset="-128"/>
            </a:rPr>
            <a:t>今後も、区債は、原則として赤字区債は発行せず、建設債についても、財政状況を踏まえつつ、必要性を十分検討して発行する。また、金利動向等を見据え繰上償還を行い、公債費の軽減に努めていく。</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114300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8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38100</xdr:rowOff>
    </xdr:from>
    <xdr:to>
      <xdr:col>81</xdr:col>
      <xdr:colOff>44450</xdr:colOff>
      <xdr:row>37</xdr:row>
      <xdr:rowOff>118533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381750"/>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169333</xdr:rowOff>
    </xdr:from>
    <xdr:to>
      <xdr:col>77</xdr:col>
      <xdr:colOff>44450</xdr:colOff>
      <xdr:row>37</xdr:row>
      <xdr:rowOff>38100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3415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26458</xdr:rowOff>
    </xdr:from>
    <xdr:to>
      <xdr:col>77</xdr:col>
      <xdr:colOff>95250</xdr:colOff>
      <xdr:row>39</xdr:row>
      <xdr:rowOff>128058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112835</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99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88900</xdr:rowOff>
    </xdr:from>
    <xdr:to>
      <xdr:col>72</xdr:col>
      <xdr:colOff>203200</xdr:colOff>
      <xdr:row>36</xdr:row>
      <xdr:rowOff>169333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26110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6350</xdr:rowOff>
    </xdr:from>
    <xdr:to>
      <xdr:col>73</xdr:col>
      <xdr:colOff>44450</xdr:colOff>
      <xdr:row>39</xdr:row>
      <xdr:rowOff>107950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92727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8467</xdr:rowOff>
    </xdr:from>
    <xdr:to>
      <xdr:col>68</xdr:col>
      <xdr:colOff>152400</xdr:colOff>
      <xdr:row>36</xdr:row>
      <xdr:rowOff>88900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18066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137583</xdr:rowOff>
    </xdr:from>
    <xdr:to>
      <xdr:col>68</xdr:col>
      <xdr:colOff>203200</xdr:colOff>
      <xdr:row>39</xdr:row>
      <xdr:rowOff>67733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52510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117475</xdr:rowOff>
    </xdr:from>
    <xdr:to>
      <xdr:col>64</xdr:col>
      <xdr:colOff>152400</xdr:colOff>
      <xdr:row>39</xdr:row>
      <xdr:rowOff>47625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32402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71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67733</xdr:rowOff>
    </xdr:from>
    <xdr:to>
      <xdr:col>81</xdr:col>
      <xdr:colOff>95250</xdr:colOff>
      <xdr:row>37</xdr:row>
      <xdr:rowOff>169334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160460</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33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158750</xdr:rowOff>
    </xdr:from>
    <xdr:to>
      <xdr:col>77</xdr:col>
      <xdr:colOff>95250</xdr:colOff>
      <xdr:row>37</xdr:row>
      <xdr:rowOff>88900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99077</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09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118533</xdr:rowOff>
    </xdr:from>
    <xdr:to>
      <xdr:col>73</xdr:col>
      <xdr:colOff>44450</xdr:colOff>
      <xdr:row>37</xdr:row>
      <xdr:rowOff>48683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58860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38100</xdr:rowOff>
    </xdr:from>
    <xdr:to>
      <xdr:col>68</xdr:col>
      <xdr:colOff>203200</xdr:colOff>
      <xdr:row>36</xdr:row>
      <xdr:rowOff>139700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149877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129117</xdr:rowOff>
    </xdr:from>
    <xdr:to>
      <xdr:col>64</xdr:col>
      <xdr:colOff>152400</xdr:colOff>
      <xdr:row>36</xdr:row>
      <xdr:rowOff>59267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1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69444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589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将来負担比率は、将来負担額よりも充当可能財源等が大きいため、連続して生じていない。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東京都杉並区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572,843
553,665
34.06
237,259,100
225,895,261
11,176,121
138,251,698
33,131,872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今後も、事業運営の改善や執行方法の見直し、ＡＩ（人工知能）など新たな技術の活用の検討を進めると共に、民間事業者等の専門性やノウハウの活用により、質の高い公共サービスが見込める事業等については、的確な判断のもと、民間委託や指定管理者制度を導入するなど、効率的な行政運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114300</xdr:rowOff>
    </xdr:from>
    <xdr:to>
      <xdr:col>24</xdr:col>
      <xdr:colOff>25400</xdr:colOff>
      <xdr:row>41</xdr:row>
      <xdr:rowOff>57150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07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29227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57150</xdr:rowOff>
    </xdr:from>
    <xdr:to>
      <xdr:col>24</xdr:col>
      <xdr:colOff>114300</xdr:colOff>
      <xdr:row>41</xdr:row>
      <xdr:rowOff>57150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29227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114300</xdr:rowOff>
    </xdr:from>
    <xdr:to>
      <xdr:col>24</xdr:col>
      <xdr:colOff>114300</xdr:colOff>
      <xdr:row>32</xdr:row>
      <xdr:rowOff>114300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146050</xdr:rowOff>
    </xdr:from>
    <xdr:to>
      <xdr:col>24</xdr:col>
      <xdr:colOff>25400</xdr:colOff>
      <xdr:row>39</xdr:row>
      <xdr:rowOff>6350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89700"/>
          <a:ext cx="8382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162577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9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146050</xdr:rowOff>
    </xdr:from>
    <xdr:to>
      <xdr:col>24</xdr:col>
      <xdr:colOff>76200</xdr:colOff>
      <xdr:row>36</xdr:row>
      <xdr:rowOff>76200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6350</xdr:rowOff>
    </xdr:from>
    <xdr:to>
      <xdr:col>19</xdr:col>
      <xdr:colOff>187325</xdr:colOff>
      <xdr:row>40</xdr:row>
      <xdr:rowOff>63500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6929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139700</xdr:rowOff>
    </xdr:from>
    <xdr:to>
      <xdr:col>20</xdr:col>
      <xdr:colOff>38100</xdr:colOff>
      <xdr:row>37</xdr:row>
      <xdr:rowOff>69850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80027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63500</xdr:rowOff>
    </xdr:from>
    <xdr:to>
      <xdr:col>15</xdr:col>
      <xdr:colOff>98425</xdr:colOff>
      <xdr:row>41</xdr:row>
      <xdr:rowOff>133350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9215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120650</xdr:rowOff>
    </xdr:from>
    <xdr:to>
      <xdr:col>15</xdr:col>
      <xdr:colOff>149225</xdr:colOff>
      <xdr:row>38</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60977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127000</xdr:rowOff>
    </xdr:from>
    <xdr:to>
      <xdr:col>11</xdr:col>
      <xdr:colOff>9525</xdr:colOff>
      <xdr:row>41</xdr:row>
      <xdr:rowOff>133350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9850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139700</xdr:rowOff>
    </xdr:from>
    <xdr:to>
      <xdr:col>11</xdr:col>
      <xdr:colOff>60325</xdr:colOff>
      <xdr:row>39</xdr:row>
      <xdr:rowOff>69850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80027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146050</xdr:rowOff>
    </xdr:from>
    <xdr:to>
      <xdr:col>6</xdr:col>
      <xdr:colOff>171450</xdr:colOff>
      <xdr:row>38</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86377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67327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127000</xdr:rowOff>
    </xdr:from>
    <xdr:to>
      <xdr:col>20</xdr:col>
      <xdr:colOff>38100</xdr:colOff>
      <xdr:row>39</xdr:row>
      <xdr:rowOff>57150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41927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2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12700</xdr:rowOff>
    </xdr:from>
    <xdr:to>
      <xdr:col>15</xdr:col>
      <xdr:colOff>149225</xdr:colOff>
      <xdr:row>40</xdr:row>
      <xdr:rowOff>114300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99077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82550</xdr:rowOff>
    </xdr:from>
    <xdr:to>
      <xdr:col>11</xdr:col>
      <xdr:colOff>60325</xdr:colOff>
      <xdr:row>42</xdr:row>
      <xdr:rowOff>12700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168927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76200</xdr:rowOff>
    </xdr:from>
    <xdr:to>
      <xdr:col>6</xdr:col>
      <xdr:colOff>171450</xdr:colOff>
      <xdr:row>41</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162577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までの民営化・民間委託の推進等により、増加傾向にある。今後は、民間事業者等の専門性やノウハウの活用により、質の高い公共サービスが見込める事業等については、的確な判断のもと、民間委託や指定管理者制度を導入するなど、効率的な行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132443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104520</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132443</xdr:rowOff>
    </xdr:from>
    <xdr:to>
      <xdr:col>82</xdr:col>
      <xdr:colOff>196850</xdr:colOff>
      <xdr:row>20</xdr:row>
      <xdr:rowOff>132443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53521</xdr:rowOff>
    </xdr:from>
    <xdr:to>
      <xdr:col>82</xdr:col>
      <xdr:colOff>107950</xdr:colOff>
      <xdr:row>15</xdr:row>
      <xdr:rowOff>129721</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625271"/>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30134</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30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42636</xdr:rowOff>
    </xdr:from>
    <xdr:to>
      <xdr:col>78</xdr:col>
      <xdr:colOff>69850</xdr:colOff>
      <xdr:row>15</xdr:row>
      <xdr:rowOff>53521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6143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119743</xdr:rowOff>
    </xdr:from>
    <xdr:to>
      <xdr:col>78</xdr:col>
      <xdr:colOff>120650</xdr:colOff>
      <xdr:row>15</xdr:row>
      <xdr:rowOff>49893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60070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288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31750</xdr:rowOff>
    </xdr:from>
    <xdr:to>
      <xdr:col>73</xdr:col>
      <xdr:colOff>180975</xdr:colOff>
      <xdr:row>15</xdr:row>
      <xdr:rowOff>42636</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6035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87086</xdr:rowOff>
    </xdr:from>
    <xdr:to>
      <xdr:col>74</xdr:col>
      <xdr:colOff>31750</xdr:colOff>
      <xdr:row>15</xdr:row>
      <xdr:rowOff>17236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27413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61686</xdr:rowOff>
    </xdr:from>
    <xdr:to>
      <xdr:col>69</xdr:col>
      <xdr:colOff>92075</xdr:colOff>
      <xdr:row>15</xdr:row>
      <xdr:rowOff>31750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461986"/>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141514</xdr:rowOff>
    </xdr:from>
    <xdr:to>
      <xdr:col>69</xdr:col>
      <xdr:colOff>142875</xdr:colOff>
      <xdr:row>15</xdr:row>
      <xdr:rowOff>71664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81841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151691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5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78921</xdr:rowOff>
    </xdr:from>
    <xdr:to>
      <xdr:col>82</xdr:col>
      <xdr:colOff>158750</xdr:colOff>
      <xdr:row>16</xdr:row>
      <xdr:rowOff>9071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50998</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22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2721</xdr:rowOff>
    </xdr:from>
    <xdr:to>
      <xdr:col>78</xdr:col>
      <xdr:colOff>120650</xdr:colOff>
      <xdr:row>15</xdr:row>
      <xdr:rowOff>104321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89098</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660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163286</xdr:rowOff>
    </xdr:from>
    <xdr:to>
      <xdr:col>74</xdr:col>
      <xdr:colOff>31750</xdr:colOff>
      <xdr:row>15</xdr:row>
      <xdr:rowOff>93436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78213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64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152400</xdr:rowOff>
    </xdr:from>
    <xdr:to>
      <xdr:col>69</xdr:col>
      <xdr:colOff>142875</xdr:colOff>
      <xdr:row>15</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67327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10886</xdr:rowOff>
    </xdr:from>
    <xdr:to>
      <xdr:col>65</xdr:col>
      <xdr:colOff>53975</xdr:colOff>
      <xdr:row>14</xdr:row>
      <xdr:rowOff>112486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122663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18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待機児童ゼロ」の継続・「希望する全ての子どもが認可保育所に入所できる環境」を実現するための認可保育所の運営に伴う保育関連経費や、障害者福祉費の増などにより、扶助費は今後も増加すること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18143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6072"/>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59</xdr:row>
      <xdr:rowOff>20865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0711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59</xdr:row>
      <xdr:rowOff>64407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100711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65315</xdr:rowOff>
    </xdr:from>
    <xdr:to>
      <xdr:col>20</xdr:col>
      <xdr:colOff>38100</xdr:colOff>
      <xdr:row>58</xdr:row>
      <xdr:rowOff>166915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5642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78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64407</xdr:rowOff>
    </xdr:from>
    <xdr:to>
      <xdr:col>15</xdr:col>
      <xdr:colOff>98425</xdr:colOff>
      <xdr:row>59</xdr:row>
      <xdr:rowOff>86178</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1799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141515</xdr:rowOff>
    </xdr:from>
    <xdr:to>
      <xdr:col>15</xdr:col>
      <xdr:colOff>149225</xdr:colOff>
      <xdr:row>59</xdr:row>
      <xdr:rowOff>71665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81842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85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64407</xdr:rowOff>
    </xdr:from>
    <xdr:to>
      <xdr:col>11</xdr:col>
      <xdr:colOff>9525</xdr:colOff>
      <xdr:row>59</xdr:row>
      <xdr:rowOff>86178</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101799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35378</xdr:rowOff>
    </xdr:from>
    <xdr:to>
      <xdr:col>11</xdr:col>
      <xdr:colOff>60325</xdr:colOff>
      <xdr:row>59</xdr:row>
      <xdr:rowOff>136978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147155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91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163285</xdr:rowOff>
    </xdr:from>
    <xdr:to>
      <xdr:col>6</xdr:col>
      <xdr:colOff>171450</xdr:colOff>
      <xdr:row>59</xdr:row>
      <xdr:rowOff>93435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103612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141515</xdr:rowOff>
    </xdr:from>
    <xdr:to>
      <xdr:col>24</xdr:col>
      <xdr:colOff>76200</xdr:colOff>
      <xdr:row>59</xdr:row>
      <xdr:rowOff>71665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113592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13607</xdr:rowOff>
    </xdr:from>
    <xdr:to>
      <xdr:col>15</xdr:col>
      <xdr:colOff>149225</xdr:colOff>
      <xdr:row>59</xdr:row>
      <xdr:rowOff>115207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99984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21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35378</xdr:rowOff>
    </xdr:from>
    <xdr:to>
      <xdr:col>11</xdr:col>
      <xdr:colOff>60325</xdr:colOff>
      <xdr:row>59</xdr:row>
      <xdr:rowOff>136978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121755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13607</xdr:rowOff>
    </xdr:from>
    <xdr:to>
      <xdr:col>6</xdr:col>
      <xdr:colOff>171450</xdr:colOff>
      <xdr:row>59</xdr:row>
      <xdr:rowOff>115207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99984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21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特別会計への繰出金の増により、対前年度比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11.0</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146050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19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165100</xdr:rowOff>
    </xdr:from>
    <xdr:to>
      <xdr:col>82</xdr:col>
      <xdr:colOff>107950</xdr:colOff>
      <xdr:row>60</xdr:row>
      <xdr:rowOff>127000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2806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149877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22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127000</xdr:rowOff>
    </xdr:from>
    <xdr:to>
      <xdr:col>78</xdr:col>
      <xdr:colOff>69850</xdr:colOff>
      <xdr:row>59</xdr:row>
      <xdr:rowOff>165100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2425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73677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4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127000</xdr:rowOff>
    </xdr:from>
    <xdr:to>
      <xdr:col>73</xdr:col>
      <xdr:colOff>180975</xdr:colOff>
      <xdr:row>61</xdr:row>
      <xdr:rowOff>88900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24255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0</xdr:rowOff>
    </xdr:from>
    <xdr:to>
      <xdr:col>74</xdr:col>
      <xdr:colOff>31750</xdr:colOff>
      <xdr:row>59</xdr:row>
      <xdr:rowOff>101600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111777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xdr:rowOff>
    </xdr:from>
    <xdr:to>
      <xdr:col>69</xdr:col>
      <xdr:colOff>92075</xdr:colOff>
      <xdr:row>61</xdr:row>
      <xdr:rowOff>88900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2997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114300</xdr:rowOff>
    </xdr:from>
    <xdr:to>
      <xdr:col>69</xdr:col>
      <xdr:colOff>142875</xdr:colOff>
      <xdr:row>60</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54627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9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130827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76200</xdr:rowOff>
    </xdr:from>
    <xdr:to>
      <xdr:col>82</xdr:col>
      <xdr:colOff>158750</xdr:colOff>
      <xdr:row>61</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48277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114300</xdr:rowOff>
    </xdr:from>
    <xdr:to>
      <xdr:col>78</xdr:col>
      <xdr:colOff>120650</xdr:colOff>
      <xdr:row>60</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29227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31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76200</xdr:rowOff>
    </xdr:from>
    <xdr:to>
      <xdr:col>74</xdr:col>
      <xdr:colOff>31750</xdr:colOff>
      <xdr:row>60</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162577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38100</xdr:rowOff>
    </xdr:from>
    <xdr:to>
      <xdr:col>69</xdr:col>
      <xdr:colOff>142875</xdr:colOff>
      <xdr:row>61</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49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124477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58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133350</xdr:rowOff>
    </xdr:from>
    <xdr:to>
      <xdr:col>65</xdr:col>
      <xdr:colOff>53975</xdr:colOff>
      <xdr:row>60</xdr:row>
      <xdr:rowOff>63500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48277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補助金については、補助金検証・評価シートや事務事業評価による効果検証を徹底し、絶えず見直しに取り組むとともに、事務の適正執行に努めていく。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98425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7055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98425</xdr:rowOff>
    </xdr:from>
    <xdr:to>
      <xdr:col>82</xdr:col>
      <xdr:colOff>107950</xdr:colOff>
      <xdr:row>34</xdr:row>
      <xdr:rowOff>12700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75627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48277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49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69850</xdr:rowOff>
    </xdr:from>
    <xdr:to>
      <xdr:col>78</xdr:col>
      <xdr:colOff>69850</xdr:colOff>
      <xdr:row>33</xdr:row>
      <xdr:rowOff>98425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7277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104775</xdr:rowOff>
    </xdr:from>
    <xdr:to>
      <xdr:col>78</xdr:col>
      <xdr:colOff>120650</xdr:colOff>
      <xdr:row>35</xdr:row>
      <xdr:rowOff>34925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19702</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20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69850</xdr:rowOff>
    </xdr:from>
    <xdr:to>
      <xdr:col>73</xdr:col>
      <xdr:colOff>180975</xdr:colOff>
      <xdr:row>33</xdr:row>
      <xdr:rowOff>69850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5727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47625</xdr:rowOff>
    </xdr:from>
    <xdr:to>
      <xdr:col>74</xdr:col>
      <xdr:colOff>31750</xdr:colOff>
      <xdr:row>34</xdr:row>
      <xdr:rowOff>149225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87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134002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63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69850</xdr:rowOff>
    </xdr:from>
    <xdr:to>
      <xdr:col>69</xdr:col>
      <xdr:colOff>92075</xdr:colOff>
      <xdr:row>33</xdr:row>
      <xdr:rowOff>98425</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57277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133350</xdr:rowOff>
    </xdr:from>
    <xdr:to>
      <xdr:col>69</xdr:col>
      <xdr:colOff>142875</xdr:colOff>
      <xdr:row>35</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48277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104775</xdr:rowOff>
    </xdr:from>
    <xdr:to>
      <xdr:col>65</xdr:col>
      <xdr:colOff>53975</xdr:colOff>
      <xdr:row>35</xdr:row>
      <xdr:rowOff>34925</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19702</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02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133350</xdr:rowOff>
    </xdr:from>
    <xdr:to>
      <xdr:col>82</xdr:col>
      <xdr:colOff>158750</xdr:colOff>
      <xdr:row>34</xdr:row>
      <xdr:rowOff>63500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149877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47625</xdr:rowOff>
    </xdr:from>
    <xdr:to>
      <xdr:col>78</xdr:col>
      <xdr:colOff>120650</xdr:colOff>
      <xdr:row>33</xdr:row>
      <xdr:rowOff>149225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70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159402</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474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19050</xdr:rowOff>
    </xdr:from>
    <xdr:to>
      <xdr:col>74</xdr:col>
      <xdr:colOff>31750</xdr:colOff>
      <xdr:row>33</xdr:row>
      <xdr:rowOff>120650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130827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19050</xdr:rowOff>
    </xdr:from>
    <xdr:to>
      <xdr:col>69</xdr:col>
      <xdr:colOff>142875</xdr:colOff>
      <xdr:row>33</xdr:row>
      <xdr:rowOff>120650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130827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47625</xdr:rowOff>
    </xdr:from>
    <xdr:to>
      <xdr:col>65</xdr:col>
      <xdr:colOff>53975</xdr:colOff>
      <xdr:row>33</xdr:row>
      <xdr:rowOff>149225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70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159402</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47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健全化と持続可能な財政運営を確保するための基本的な考え方」に基づき、区債の発行にあたっては財政状況を踏まえつつ、必要性を十分検討して行うこととしており、今後とも基金と区債のバランスの取れた活用により、増加する施設の更新需要に対応す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095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165100</xdr:rowOff>
    </xdr:from>
    <xdr:to>
      <xdr:col>24</xdr:col>
      <xdr:colOff>25400</xdr:colOff>
      <xdr:row>77</xdr:row>
      <xdr:rowOff>69850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195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165100</xdr:rowOff>
    </xdr:from>
    <xdr:to>
      <xdr:col>19</xdr:col>
      <xdr:colOff>187325</xdr:colOff>
      <xdr:row>78</xdr:row>
      <xdr:rowOff>50800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1953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50800</xdr:rowOff>
    </xdr:from>
    <xdr:to>
      <xdr:col>15</xdr:col>
      <xdr:colOff>98425</xdr:colOff>
      <xdr:row>78</xdr:row>
      <xdr:rowOff>50800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423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146050</xdr:rowOff>
    </xdr:from>
    <xdr:to>
      <xdr:col>11</xdr:col>
      <xdr:colOff>9525</xdr:colOff>
      <xdr:row>78</xdr:row>
      <xdr:rowOff>50800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347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162577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114300</xdr:rowOff>
    </xdr:from>
    <xdr:to>
      <xdr:col>20</xdr:col>
      <xdr:colOff>38100</xdr:colOff>
      <xdr:row>77</xdr:row>
      <xdr:rowOff>44450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0</xdr:rowOff>
    </xdr:from>
    <xdr:to>
      <xdr:col>15</xdr:col>
      <xdr:colOff>149225</xdr:colOff>
      <xdr:row>78</xdr:row>
      <xdr:rowOff>101600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0</xdr:rowOff>
    </xdr:from>
    <xdr:to>
      <xdr:col>11</xdr:col>
      <xdr:colOff>60325</xdr:colOff>
      <xdr:row>78</xdr:row>
      <xdr:rowOff>101600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86377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維持補修費や補助費等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の増などにより、類似団体の平均を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今後も防災・減災対策や保育待機児童ゼロの継続など足元の行政需要に着実に応えつつ、事業の効率的な執行により経費の縮減に努める。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14986</xdr:rowOff>
    </xdr:from>
    <xdr:to>
      <xdr:col>82</xdr:col>
      <xdr:colOff>107950</xdr:colOff>
      <xdr:row>79</xdr:row>
      <xdr:rowOff>37846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30836"/>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9923</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554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37846</xdr:rowOff>
    </xdr:from>
    <xdr:to>
      <xdr:col>82</xdr:col>
      <xdr:colOff>196850</xdr:colOff>
      <xdr:row>79</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582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101363</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7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14986</xdr:rowOff>
    </xdr:from>
    <xdr:to>
      <xdr:col>82</xdr:col>
      <xdr:colOff>196850</xdr:colOff>
      <xdr:row>73</xdr:row>
      <xdr:rowOff>14986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3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35561</xdr:rowOff>
    </xdr:from>
    <xdr:to>
      <xdr:col>82</xdr:col>
      <xdr:colOff>107950</xdr:colOff>
      <xdr:row>78</xdr:row>
      <xdr:rowOff>67563</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408661"/>
          <a:ext cx="8382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35561</xdr:rowOff>
    </xdr:from>
    <xdr:to>
      <xdr:col>78</xdr:col>
      <xdr:colOff>69850</xdr:colOff>
      <xdr:row>78</xdr:row>
      <xdr:rowOff>145287</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408661"/>
          <a:ext cx="889000" cy="10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9906</xdr:rowOff>
    </xdr:from>
    <xdr:to>
      <xdr:col>78</xdr:col>
      <xdr:colOff>120650</xdr:colOff>
      <xdr:row>77</xdr:row>
      <xdr:rowOff>111506</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121683</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145287</xdr:rowOff>
    </xdr:from>
    <xdr:to>
      <xdr:col>73</xdr:col>
      <xdr:colOff>180975</xdr:colOff>
      <xdr:row>79</xdr:row>
      <xdr:rowOff>138430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518387"/>
          <a:ext cx="889000" cy="16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83058</xdr:rowOff>
    </xdr:from>
    <xdr:to>
      <xdr:col>74</xdr:col>
      <xdr:colOff>31750</xdr:colOff>
      <xdr:row>78</xdr:row>
      <xdr:rowOff>13208</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23385</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122428</xdr:rowOff>
    </xdr:from>
    <xdr:to>
      <xdr:col>69</xdr:col>
      <xdr:colOff>92075</xdr:colOff>
      <xdr:row>79</xdr:row>
      <xdr:rowOff>138430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495528"/>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71628</xdr:rowOff>
    </xdr:from>
    <xdr:to>
      <xdr:col>69</xdr:col>
      <xdr:colOff>142875</xdr:colOff>
      <xdr:row>79</xdr:row>
      <xdr:rowOff>1778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44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11955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21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46245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xdr:rowOff>
    </xdr:from>
    <xdr:to>
      <xdr:col>82</xdr:col>
      <xdr:colOff>158750</xdr:colOff>
      <xdr:row>78</xdr:row>
      <xdr:rowOff>118363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160290</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156211</xdr:rowOff>
    </xdr:from>
    <xdr:to>
      <xdr:col>78</xdr:col>
      <xdr:colOff>120650</xdr:colOff>
      <xdr:row>78</xdr:row>
      <xdr:rowOff>86361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71138</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94487</xdr:rowOff>
    </xdr:from>
    <xdr:to>
      <xdr:col>74</xdr:col>
      <xdr:colOff>31750</xdr:colOff>
      <xdr:row>79</xdr:row>
      <xdr:rowOff>24637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9414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87630</xdr:rowOff>
    </xdr:from>
    <xdr:to>
      <xdr:col>69</xdr:col>
      <xdr:colOff>142875</xdr:colOff>
      <xdr:row>80</xdr:row>
      <xdr:rowOff>17780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2557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71628</xdr:rowOff>
    </xdr:from>
    <xdr:to>
      <xdr:col>65</xdr:col>
      <xdr:colOff>53975</xdr:colOff>
      <xdr:row>79</xdr:row>
      <xdr:rowOff>1778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158005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東京都杉並区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171261</xdr:rowOff>
    </xdr:from>
    <xdr:to>
      <xdr:col>29</xdr:col>
      <xdr:colOff>127000</xdr:colOff>
      <xdr:row>19</xdr:row>
      <xdr:rowOff>102007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4836"/>
          <a:ext cx="0" cy="13023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74084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102007</xdr:rowOff>
    </xdr:from>
    <xdr:to>
      <xdr:col>30</xdr:col>
      <xdr:colOff>25400</xdr:colOff>
      <xdr:row>19</xdr:row>
      <xdr:rowOff>102007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7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86188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171261</xdr:rowOff>
    </xdr:from>
    <xdr:to>
      <xdr:col>30</xdr:col>
      <xdr:colOff>25400</xdr:colOff>
      <xdr:row>11</xdr:row>
      <xdr:rowOff>171261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4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112250</xdr:rowOff>
    </xdr:from>
    <xdr:to>
      <xdr:col>29</xdr:col>
      <xdr:colOff>127000</xdr:colOff>
      <xdr:row>18</xdr:row>
      <xdr:rowOff>118052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45975"/>
          <a:ext cx="647700" cy="5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55248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175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38721</xdr:rowOff>
    </xdr:from>
    <xdr:to>
      <xdr:col>29</xdr:col>
      <xdr:colOff>177800</xdr:colOff>
      <xdr:row>18</xdr:row>
      <xdr:rowOff>140321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103062</xdr:rowOff>
    </xdr:from>
    <xdr:to>
      <xdr:col>26</xdr:col>
      <xdr:colOff>50800</xdr:colOff>
      <xdr:row>18</xdr:row>
      <xdr:rowOff>118052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236787"/>
          <a:ext cx="698500" cy="149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44751</xdr:rowOff>
    </xdr:from>
    <xdr:to>
      <xdr:col>26</xdr:col>
      <xdr:colOff>101600</xdr:colOff>
      <xdr:row>18</xdr:row>
      <xdr:rowOff>146351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156528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4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103062</xdr:rowOff>
    </xdr:from>
    <xdr:to>
      <xdr:col>22</xdr:col>
      <xdr:colOff>114300</xdr:colOff>
      <xdr:row>18</xdr:row>
      <xdr:rowOff>104053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36787"/>
          <a:ext cx="698500" cy="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47298</xdr:rowOff>
    </xdr:from>
    <xdr:to>
      <xdr:col>22</xdr:col>
      <xdr:colOff>165100</xdr:colOff>
      <xdr:row>18</xdr:row>
      <xdr:rowOff>148899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159075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4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104053</xdr:rowOff>
    </xdr:from>
    <xdr:to>
      <xdr:col>18</xdr:col>
      <xdr:colOff>177800</xdr:colOff>
      <xdr:row>18</xdr:row>
      <xdr:rowOff>117878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37778"/>
          <a:ext cx="698500" cy="13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48235</xdr:rowOff>
    </xdr:from>
    <xdr:to>
      <xdr:col>19</xdr:col>
      <xdr:colOff>38100</xdr:colOff>
      <xdr:row>18</xdr:row>
      <xdr:rowOff>149835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160012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64509</xdr:rowOff>
    </xdr:from>
    <xdr:to>
      <xdr:col>15</xdr:col>
      <xdr:colOff>101600</xdr:colOff>
      <xdr:row>18</xdr:row>
      <xdr:rowOff>166108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4836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61450</xdr:rowOff>
    </xdr:from>
    <xdr:to>
      <xdr:col>29</xdr:col>
      <xdr:colOff>177800</xdr:colOff>
      <xdr:row>18</xdr:row>
      <xdr:rowOff>163050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95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33527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6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67252</xdr:rowOff>
    </xdr:from>
    <xdr:to>
      <xdr:col>26</xdr:col>
      <xdr:colOff>101600</xdr:colOff>
      <xdr:row>18</xdr:row>
      <xdr:rowOff>168852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00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153629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87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52262</xdr:rowOff>
    </xdr:from>
    <xdr:to>
      <xdr:col>22</xdr:col>
      <xdr:colOff>165100</xdr:colOff>
      <xdr:row>18</xdr:row>
      <xdr:rowOff>153862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859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138639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72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53253</xdr:rowOff>
    </xdr:from>
    <xdr:to>
      <xdr:col>19</xdr:col>
      <xdr:colOff>38100</xdr:colOff>
      <xdr:row>18</xdr:row>
      <xdr:rowOff>154853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86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139630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7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67078</xdr:rowOff>
    </xdr:from>
    <xdr:to>
      <xdr:col>15</xdr:col>
      <xdr:colOff>101600</xdr:colOff>
      <xdr:row>18</xdr:row>
      <xdr:rowOff>168678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00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153455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87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132121</xdr:rowOff>
    </xdr:from>
    <xdr:to>
      <xdr:col>29</xdr:col>
      <xdr:colOff>127000</xdr:colOff>
      <xdr:row>38</xdr:row>
      <xdr:rowOff>76297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6671"/>
          <a:ext cx="0" cy="14872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48374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1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76297</xdr:rowOff>
    </xdr:from>
    <xdr:to>
      <xdr:col>30</xdr:col>
      <xdr:colOff>25400</xdr:colOff>
      <xdr:row>38</xdr:row>
      <xdr:rowOff>76297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38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47048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0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132121</xdr:rowOff>
    </xdr:from>
    <xdr:to>
      <xdr:col>30</xdr:col>
      <xdr:colOff>25400</xdr:colOff>
      <xdr:row>33</xdr:row>
      <xdr:rowOff>132121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6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321630</xdr:rowOff>
    </xdr:from>
    <xdr:to>
      <xdr:col>29</xdr:col>
      <xdr:colOff>127000</xdr:colOff>
      <xdr:row>38</xdr:row>
      <xdr:rowOff>25090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446330"/>
          <a:ext cx="647700" cy="463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104980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58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88453</xdr:rowOff>
    </xdr:from>
    <xdr:to>
      <xdr:col>29</xdr:col>
      <xdr:colOff>177800</xdr:colOff>
      <xdr:row>37</xdr:row>
      <xdr:rowOff>190053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21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25090</xdr:rowOff>
    </xdr:from>
    <xdr:to>
      <xdr:col>26</xdr:col>
      <xdr:colOff>50800</xdr:colOff>
      <xdr:row>38</xdr:row>
      <xdr:rowOff>34646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492690"/>
          <a:ext cx="698500" cy="9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174361</xdr:rowOff>
    </xdr:from>
    <xdr:to>
      <xdr:col>26</xdr:col>
      <xdr:colOff>101600</xdr:colOff>
      <xdr:row>37</xdr:row>
      <xdr:rowOff>275961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299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114688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67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34646</xdr:rowOff>
    </xdr:from>
    <xdr:to>
      <xdr:col>22</xdr:col>
      <xdr:colOff>114300</xdr:colOff>
      <xdr:row>38</xdr:row>
      <xdr:rowOff>59106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502246"/>
          <a:ext cx="698500" cy="24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189402</xdr:rowOff>
    </xdr:from>
    <xdr:to>
      <xdr:col>22</xdr:col>
      <xdr:colOff>165100</xdr:colOff>
      <xdr:row>37</xdr:row>
      <xdr:rowOff>291002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314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129729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82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59106</xdr:rowOff>
    </xdr:from>
    <xdr:to>
      <xdr:col>18</xdr:col>
      <xdr:colOff>177800</xdr:colOff>
      <xdr:row>38</xdr:row>
      <xdr:rowOff>59654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526706"/>
          <a:ext cx="698500" cy="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197358</xdr:rowOff>
    </xdr:from>
    <xdr:to>
      <xdr:col>19</xdr:col>
      <xdr:colOff>38100</xdr:colOff>
      <xdr:row>37</xdr:row>
      <xdr:rowOff>298958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322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137685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090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225568</xdr:rowOff>
    </xdr:from>
    <xdr:to>
      <xdr:col>15</xdr:col>
      <xdr:colOff>101600</xdr:colOff>
      <xdr:row>37</xdr:row>
      <xdr:rowOff>327168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350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165895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19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270830</xdr:rowOff>
    </xdr:from>
    <xdr:to>
      <xdr:col>29</xdr:col>
      <xdr:colOff>177800</xdr:colOff>
      <xdr:row>38</xdr:row>
      <xdr:rowOff>29530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395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179407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304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317190</xdr:rowOff>
    </xdr:from>
    <xdr:to>
      <xdr:col>26</xdr:col>
      <xdr:colOff>101600</xdr:colOff>
      <xdr:row>38</xdr:row>
      <xdr:rowOff>75890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441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60667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528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326746</xdr:rowOff>
    </xdr:from>
    <xdr:to>
      <xdr:col>22</xdr:col>
      <xdr:colOff>165100</xdr:colOff>
      <xdr:row>38</xdr:row>
      <xdr:rowOff>85446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451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70223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537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8306</xdr:rowOff>
    </xdr:from>
    <xdr:to>
      <xdr:col>19</xdr:col>
      <xdr:colOff>38100</xdr:colOff>
      <xdr:row>38</xdr:row>
      <xdr:rowOff>109906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475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94683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56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8854</xdr:rowOff>
    </xdr:from>
    <xdr:to>
      <xdr:col>15</xdr:col>
      <xdr:colOff>101600</xdr:colOff>
      <xdr:row>38</xdr:row>
      <xdr:rowOff>110454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476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95231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562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東京都杉並区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572,843
553,665
34.06
237,259,100
225,895,261
11,176,121
138,251,698
33,131,872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51395</xdr:rowOff>
    </xdr:from>
    <xdr:to>
      <xdr:col>24</xdr:col>
      <xdr:colOff>62865</xdr:colOff>
      <xdr:row>38</xdr:row>
      <xdr:rowOff>76955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6345"/>
          <a:ext cx="1270" cy="1225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80782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9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76955</xdr:rowOff>
    </xdr:from>
    <xdr:to>
      <xdr:col>24</xdr:col>
      <xdr:colOff>152400</xdr:colOff>
      <xdr:row>38</xdr:row>
      <xdr:rowOff>76955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169522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51395</xdr:rowOff>
    </xdr:from>
    <xdr:to>
      <xdr:col>24</xdr:col>
      <xdr:colOff>152400</xdr:colOff>
      <xdr:row>31</xdr:row>
      <xdr:rowOff>51395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76977</xdr:rowOff>
    </xdr:from>
    <xdr:to>
      <xdr:col>24</xdr:col>
      <xdr:colOff>63500</xdr:colOff>
      <xdr:row>37</xdr:row>
      <xdr:rowOff>104539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420627"/>
          <a:ext cx="838200" cy="2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57381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29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34504</xdr:rowOff>
    </xdr:from>
    <xdr:to>
      <xdr:col>24</xdr:col>
      <xdr:colOff>114300</xdr:colOff>
      <xdr:row>37</xdr:row>
      <xdr:rowOff>136104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61606</xdr:rowOff>
    </xdr:from>
    <xdr:to>
      <xdr:col>19</xdr:col>
      <xdr:colOff>177800</xdr:colOff>
      <xdr:row>37</xdr:row>
      <xdr:rowOff>76977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05256"/>
          <a:ext cx="889000" cy="1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9434</xdr:rowOff>
    </xdr:from>
    <xdr:to>
      <xdr:col>20</xdr:col>
      <xdr:colOff>38100</xdr:colOff>
      <xdr:row>37</xdr:row>
      <xdr:rowOff>111034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127561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48390</xdr:rowOff>
    </xdr:from>
    <xdr:to>
      <xdr:col>15</xdr:col>
      <xdr:colOff>50800</xdr:colOff>
      <xdr:row>37</xdr:row>
      <xdr:rowOff>61606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392040"/>
          <a:ext cx="889000" cy="1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13462</xdr:rowOff>
    </xdr:from>
    <xdr:to>
      <xdr:col>15</xdr:col>
      <xdr:colOff>101600</xdr:colOff>
      <xdr:row>37</xdr:row>
      <xdr:rowOff>115062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106189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48390</xdr:rowOff>
    </xdr:from>
    <xdr:to>
      <xdr:col>10</xdr:col>
      <xdr:colOff>114300</xdr:colOff>
      <xdr:row>37</xdr:row>
      <xdr:rowOff>64436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92040"/>
          <a:ext cx="889000" cy="1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10610</xdr:rowOff>
    </xdr:from>
    <xdr:to>
      <xdr:col>10</xdr:col>
      <xdr:colOff>165100</xdr:colOff>
      <xdr:row>37</xdr:row>
      <xdr:rowOff>112210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103337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35789</xdr:rowOff>
    </xdr:from>
    <xdr:to>
      <xdr:col>6</xdr:col>
      <xdr:colOff>38100</xdr:colOff>
      <xdr:row>37</xdr:row>
      <xdr:rowOff>137389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128516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53739</xdr:rowOff>
    </xdr:from>
    <xdr:to>
      <xdr:col>24</xdr:col>
      <xdr:colOff>114300</xdr:colOff>
      <xdr:row>37</xdr:row>
      <xdr:rowOff>155339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9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32166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7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26177</xdr:rowOff>
    </xdr:from>
    <xdr:to>
      <xdr:col>20</xdr:col>
      <xdr:colOff>38100</xdr:colOff>
      <xdr:row>37</xdr:row>
      <xdr:rowOff>127777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6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118904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6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10806</xdr:rowOff>
    </xdr:from>
    <xdr:to>
      <xdr:col>15</xdr:col>
      <xdr:colOff>101600</xdr:colOff>
      <xdr:row>37</xdr:row>
      <xdr:rowOff>112406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128933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12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169040</xdr:rowOff>
    </xdr:from>
    <xdr:to>
      <xdr:col>10</xdr:col>
      <xdr:colOff>165100</xdr:colOff>
      <xdr:row>37</xdr:row>
      <xdr:rowOff>99190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4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115717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11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13636</xdr:rowOff>
    </xdr:from>
    <xdr:to>
      <xdr:col>6</xdr:col>
      <xdr:colOff>38100</xdr:colOff>
      <xdr:row>37</xdr:row>
      <xdr:rowOff>115236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5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131763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3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102072</xdr:rowOff>
    </xdr:from>
    <xdr:to>
      <xdr:col>24</xdr:col>
      <xdr:colOff>62865</xdr:colOff>
      <xdr:row>56</xdr:row>
      <xdr:rowOff>159414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6022"/>
          <a:ext cx="1270" cy="91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163241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6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159414</xdr:rowOff>
    </xdr:from>
    <xdr:to>
      <xdr:col>24</xdr:col>
      <xdr:colOff>152400</xdr:colOff>
      <xdr:row>56</xdr:row>
      <xdr:rowOff>159414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6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48749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102072</xdr:rowOff>
    </xdr:from>
    <xdr:to>
      <xdr:col>24</xdr:col>
      <xdr:colOff>152400</xdr:colOff>
      <xdr:row>51</xdr:row>
      <xdr:rowOff>102072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103015</xdr:rowOff>
    </xdr:from>
    <xdr:to>
      <xdr:col>24</xdr:col>
      <xdr:colOff>63500</xdr:colOff>
      <xdr:row>56</xdr:row>
      <xdr:rowOff>139165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704215"/>
          <a:ext cx="838200" cy="36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46530</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76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23653</xdr:rowOff>
    </xdr:from>
    <xdr:to>
      <xdr:col>24</xdr:col>
      <xdr:colOff>114300</xdr:colOff>
      <xdr:row>56</xdr:row>
      <xdr:rowOff>125253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103015</xdr:rowOff>
    </xdr:from>
    <xdr:to>
      <xdr:col>19</xdr:col>
      <xdr:colOff>177800</xdr:colOff>
      <xdr:row>56</xdr:row>
      <xdr:rowOff>112076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04215"/>
          <a:ext cx="889000" cy="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168718</xdr:rowOff>
    </xdr:from>
    <xdr:to>
      <xdr:col>20</xdr:col>
      <xdr:colOff>38100</xdr:colOff>
      <xdr:row>56</xdr:row>
      <xdr:rowOff>98868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115395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37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112076</xdr:rowOff>
    </xdr:from>
    <xdr:to>
      <xdr:col>15</xdr:col>
      <xdr:colOff>50800</xdr:colOff>
      <xdr:row>57</xdr:row>
      <xdr:rowOff>14460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13276"/>
          <a:ext cx="889000" cy="7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22830</xdr:rowOff>
    </xdr:from>
    <xdr:to>
      <xdr:col>15</xdr:col>
      <xdr:colOff>101600</xdr:colOff>
      <xdr:row>56</xdr:row>
      <xdr:rowOff>124430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140957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39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14460</xdr:rowOff>
    </xdr:from>
    <xdr:to>
      <xdr:col>10</xdr:col>
      <xdr:colOff>114300</xdr:colOff>
      <xdr:row>57</xdr:row>
      <xdr:rowOff>38160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87110"/>
          <a:ext cx="889000" cy="2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93097</xdr:rowOff>
    </xdr:from>
    <xdr:to>
      <xdr:col>10</xdr:col>
      <xdr:colOff>165100</xdr:colOff>
      <xdr:row>57</xdr:row>
      <xdr:rowOff>23247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39774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108715</xdr:rowOff>
    </xdr:from>
    <xdr:to>
      <xdr:col>6</xdr:col>
      <xdr:colOff>38100</xdr:colOff>
      <xdr:row>57</xdr:row>
      <xdr:rowOff>38865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55392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48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88365</xdr:rowOff>
    </xdr:from>
    <xdr:to>
      <xdr:col>24</xdr:col>
      <xdr:colOff>114300</xdr:colOff>
      <xdr:row>57</xdr:row>
      <xdr:rowOff>18515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3292</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0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52215</xdr:rowOff>
    </xdr:from>
    <xdr:to>
      <xdr:col>20</xdr:col>
      <xdr:colOff>38100</xdr:colOff>
      <xdr:row>56</xdr:row>
      <xdr:rowOff>153815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5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144942</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74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61276</xdr:rowOff>
    </xdr:from>
    <xdr:to>
      <xdr:col>15</xdr:col>
      <xdr:colOff>101600</xdr:colOff>
      <xdr:row>56</xdr:row>
      <xdr:rowOff>162876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6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154003</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75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135110</xdr:rowOff>
    </xdr:from>
    <xdr:to>
      <xdr:col>10</xdr:col>
      <xdr:colOff>165100</xdr:colOff>
      <xdr:row>57</xdr:row>
      <xdr:rowOff>65260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3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56387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2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158810</xdr:rowOff>
    </xdr:from>
    <xdr:to>
      <xdr:col>6</xdr:col>
      <xdr:colOff>38100</xdr:colOff>
      <xdr:row>57</xdr:row>
      <xdr:rowOff>88960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6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80087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5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40869</xdr:rowOff>
    </xdr:from>
    <xdr:to>
      <xdr:col>24</xdr:col>
      <xdr:colOff>62865</xdr:colOff>
      <xdr:row>79</xdr:row>
      <xdr:rowOff>6731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3819"/>
          <a:ext cx="1270" cy="1337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10558</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5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6731</xdr:rowOff>
    </xdr:from>
    <xdr:to>
      <xdr:col>24</xdr:col>
      <xdr:colOff>152400</xdr:colOff>
      <xdr:row>79</xdr:row>
      <xdr:rowOff>6731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158996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8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40869</xdr:rowOff>
    </xdr:from>
    <xdr:to>
      <xdr:col>24</xdr:col>
      <xdr:colOff>152400</xdr:colOff>
      <xdr:row>71</xdr:row>
      <xdr:rowOff>40869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17475</xdr:rowOff>
    </xdr:from>
    <xdr:to>
      <xdr:col>24</xdr:col>
      <xdr:colOff>63500</xdr:colOff>
      <xdr:row>78</xdr:row>
      <xdr:rowOff>43917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390575"/>
          <a:ext cx="838200" cy="2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50588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80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27711</xdr:rowOff>
    </xdr:from>
    <xdr:to>
      <xdr:col>24</xdr:col>
      <xdr:colOff>114300</xdr:colOff>
      <xdr:row>77</xdr:row>
      <xdr:rowOff>129311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41935</xdr:rowOff>
    </xdr:from>
    <xdr:to>
      <xdr:col>19</xdr:col>
      <xdr:colOff>177800</xdr:colOff>
      <xdr:row>78</xdr:row>
      <xdr:rowOff>43917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415035"/>
          <a:ext cx="889000" cy="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47600</xdr:rowOff>
    </xdr:from>
    <xdr:to>
      <xdr:col>20</xdr:col>
      <xdr:colOff>38100</xdr:colOff>
      <xdr:row>77</xdr:row>
      <xdr:rowOff>149200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165727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02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23495</xdr:rowOff>
    </xdr:from>
    <xdr:to>
      <xdr:col>15</xdr:col>
      <xdr:colOff>50800</xdr:colOff>
      <xdr:row>78</xdr:row>
      <xdr:rowOff>41935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396595"/>
          <a:ext cx="889000" cy="1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60249</xdr:rowOff>
    </xdr:from>
    <xdr:to>
      <xdr:col>15</xdr:col>
      <xdr:colOff>101600</xdr:colOff>
      <xdr:row>77</xdr:row>
      <xdr:rowOff>161849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6926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23495</xdr:rowOff>
    </xdr:from>
    <xdr:to>
      <xdr:col>10</xdr:col>
      <xdr:colOff>114300</xdr:colOff>
      <xdr:row>78</xdr:row>
      <xdr:rowOff>40260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396595"/>
          <a:ext cx="889000" cy="1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38533</xdr:rowOff>
    </xdr:from>
    <xdr:to>
      <xdr:col>10</xdr:col>
      <xdr:colOff>165100</xdr:colOff>
      <xdr:row>77</xdr:row>
      <xdr:rowOff>140133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156660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19710</xdr:rowOff>
    </xdr:from>
    <xdr:to>
      <xdr:col>6</xdr:col>
      <xdr:colOff>38100</xdr:colOff>
      <xdr:row>77</xdr:row>
      <xdr:rowOff>121310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137837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99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138125</xdr:rowOff>
    </xdr:from>
    <xdr:to>
      <xdr:col>24</xdr:col>
      <xdr:colOff>114300</xdr:colOff>
      <xdr:row>78</xdr:row>
      <xdr:rowOff>68275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3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116552</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18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164567</xdr:rowOff>
    </xdr:from>
    <xdr:to>
      <xdr:col>20</xdr:col>
      <xdr:colOff>38100</xdr:colOff>
      <xdr:row>78</xdr:row>
      <xdr:rowOff>94717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6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85844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58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162585</xdr:rowOff>
    </xdr:from>
    <xdr:to>
      <xdr:col>15</xdr:col>
      <xdr:colOff>101600</xdr:colOff>
      <xdr:row>78</xdr:row>
      <xdr:rowOff>92735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6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83862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456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144145</xdr:rowOff>
    </xdr:from>
    <xdr:to>
      <xdr:col>10</xdr:col>
      <xdr:colOff>165100</xdr:colOff>
      <xdr:row>78</xdr:row>
      <xdr:rowOff>74295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4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65422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43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160910</xdr:rowOff>
    </xdr:from>
    <xdr:to>
      <xdr:col>6</xdr:col>
      <xdr:colOff>38100</xdr:colOff>
      <xdr:row>78</xdr:row>
      <xdr:rowOff>91060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82187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45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153645</xdr:rowOff>
    </xdr:from>
    <xdr:to>
      <xdr:col>24</xdr:col>
      <xdr:colOff>62865</xdr:colOff>
      <xdr:row>97</xdr:row>
      <xdr:rowOff>54947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12695"/>
          <a:ext cx="1270" cy="1272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58774</xdr:rowOff>
    </xdr:from>
    <xdr:ext cx="599010"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689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54947</xdr:rowOff>
    </xdr:from>
    <xdr:to>
      <xdr:col>24</xdr:col>
      <xdr:colOff>152400</xdr:colOff>
      <xdr:row>97</xdr:row>
      <xdr:rowOff>54947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68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100322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87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153645</xdr:rowOff>
    </xdr:from>
    <xdr:to>
      <xdr:col>24</xdr:col>
      <xdr:colOff>152400</xdr:colOff>
      <xdr:row>89</xdr:row>
      <xdr:rowOff>153645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12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6522</xdr:rowOff>
    </xdr:from>
    <xdr:to>
      <xdr:col>24</xdr:col>
      <xdr:colOff>63500</xdr:colOff>
      <xdr:row>96</xdr:row>
      <xdr:rowOff>126879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65722"/>
          <a:ext cx="838200" cy="12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15327</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5788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163900</xdr:rowOff>
    </xdr:from>
    <xdr:to>
      <xdr:col>24</xdr:col>
      <xdr:colOff>114300</xdr:colOff>
      <xdr:row>93</xdr:row>
      <xdr:rowOff>94050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59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52318</xdr:rowOff>
    </xdr:from>
    <xdr:to>
      <xdr:col>19</xdr:col>
      <xdr:colOff>177800</xdr:colOff>
      <xdr:row>96</xdr:row>
      <xdr:rowOff>126879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511518"/>
          <a:ext cx="889000" cy="7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95529</xdr:rowOff>
    </xdr:from>
    <xdr:to>
      <xdr:col>20</xdr:col>
      <xdr:colOff>38100</xdr:colOff>
      <xdr:row>94</xdr:row>
      <xdr:rowOff>25679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0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42206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5815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52318</xdr:rowOff>
    </xdr:from>
    <xdr:to>
      <xdr:col>15</xdr:col>
      <xdr:colOff>50800</xdr:colOff>
      <xdr:row>98</xdr:row>
      <xdr:rowOff>44317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511518"/>
          <a:ext cx="889000" cy="33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92</xdr:row>
      <xdr:rowOff>110370</xdr:rowOff>
    </xdr:from>
    <xdr:to>
      <xdr:col>15</xdr:col>
      <xdr:colOff>101600</xdr:colOff>
      <xdr:row>93</xdr:row>
      <xdr:rowOff>40520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588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57047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5658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44317</xdr:rowOff>
    </xdr:from>
    <xdr:to>
      <xdr:col>10</xdr:col>
      <xdr:colOff>114300</xdr:colOff>
      <xdr:row>99</xdr:row>
      <xdr:rowOff>10637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846417"/>
          <a:ext cx="889000" cy="13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7499</xdr:rowOff>
    </xdr:from>
    <xdr:to>
      <xdr:col>10</xdr:col>
      <xdr:colOff>165100</xdr:colOff>
      <xdr:row>95</xdr:row>
      <xdr:rowOff>109099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95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125626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070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144793</xdr:rowOff>
    </xdr:from>
    <xdr:to>
      <xdr:col>6</xdr:col>
      <xdr:colOff>38100</xdr:colOff>
      <xdr:row>96</xdr:row>
      <xdr:rowOff>74943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43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91470</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20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127172</xdr:rowOff>
    </xdr:from>
    <xdr:to>
      <xdr:col>24</xdr:col>
      <xdr:colOff>114300</xdr:colOff>
      <xdr:row>96</xdr:row>
      <xdr:rowOff>57322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1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105599</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393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76079</xdr:rowOff>
    </xdr:from>
    <xdr:to>
      <xdr:col>20</xdr:col>
      <xdr:colOff>38100</xdr:colOff>
      <xdr:row>97</xdr:row>
      <xdr:rowOff>6229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3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168806</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628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1518</xdr:rowOff>
    </xdr:from>
    <xdr:to>
      <xdr:col>15</xdr:col>
      <xdr:colOff>101600</xdr:colOff>
      <xdr:row>96</xdr:row>
      <xdr:rowOff>103118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6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94245</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553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164967</xdr:rowOff>
    </xdr:from>
    <xdr:to>
      <xdr:col>10</xdr:col>
      <xdr:colOff>165100</xdr:colOff>
      <xdr:row>98</xdr:row>
      <xdr:rowOff>95117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79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86244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888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131287</xdr:rowOff>
    </xdr:from>
    <xdr:to>
      <xdr:col>6</xdr:col>
      <xdr:colOff>38100</xdr:colOff>
      <xdr:row>99</xdr:row>
      <xdr:rowOff>61437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93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52564</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7026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82867</xdr:rowOff>
    </xdr:from>
    <xdr:to>
      <xdr:col>54</xdr:col>
      <xdr:colOff>189865</xdr:colOff>
      <xdr:row>37</xdr:row>
      <xdr:rowOff>50902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569267"/>
          <a:ext cx="1270" cy="825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54729</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39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50902</xdr:rowOff>
    </xdr:from>
    <xdr:to>
      <xdr:col>55</xdr:col>
      <xdr:colOff>88900</xdr:colOff>
      <xdr:row>37</xdr:row>
      <xdr:rowOff>50902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39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29544</xdr:rowOff>
    </xdr:from>
    <xdr:ext cx="534377"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34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82867</xdr:rowOff>
    </xdr:from>
    <xdr:to>
      <xdr:col>55</xdr:col>
      <xdr:colOff>88900</xdr:colOff>
      <xdr:row>32</xdr:row>
      <xdr:rowOff>82867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56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42215</xdr:rowOff>
    </xdr:from>
    <xdr:to>
      <xdr:col>55</xdr:col>
      <xdr:colOff>0</xdr:colOff>
      <xdr:row>37</xdr:row>
      <xdr:rowOff>78930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385865"/>
          <a:ext cx="838200" cy="3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76522</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77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53645</xdr:rowOff>
    </xdr:from>
    <xdr:to>
      <xdr:col>55</xdr:col>
      <xdr:colOff>50800</xdr:colOff>
      <xdr:row>36</xdr:row>
      <xdr:rowOff>155245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2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78930</xdr:rowOff>
    </xdr:from>
    <xdr:to>
      <xdr:col>50</xdr:col>
      <xdr:colOff>114300</xdr:colOff>
      <xdr:row>37</xdr:row>
      <xdr:rowOff>118504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422580"/>
          <a:ext cx="889000" cy="39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61011</xdr:rowOff>
    </xdr:from>
    <xdr:to>
      <xdr:col>50</xdr:col>
      <xdr:colOff>165100</xdr:colOff>
      <xdr:row>36</xdr:row>
      <xdr:rowOff>162611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3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7688</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00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27953</xdr:rowOff>
    </xdr:from>
    <xdr:to>
      <xdr:col>45</xdr:col>
      <xdr:colOff>177800</xdr:colOff>
      <xdr:row>37</xdr:row>
      <xdr:rowOff>118504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171453"/>
          <a:ext cx="889000" cy="129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144729</xdr:rowOff>
    </xdr:from>
    <xdr:to>
      <xdr:col>46</xdr:col>
      <xdr:colOff>38100</xdr:colOff>
      <xdr:row>37</xdr:row>
      <xdr:rowOff>74879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91406</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09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27953</xdr:rowOff>
    </xdr:from>
    <xdr:to>
      <xdr:col>41</xdr:col>
      <xdr:colOff>50800</xdr:colOff>
      <xdr:row>37</xdr:row>
      <xdr:rowOff>158483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171453"/>
          <a:ext cx="889000" cy="133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100736</xdr:rowOff>
    </xdr:from>
    <xdr:to>
      <xdr:col>41</xdr:col>
      <xdr:colOff>101600</xdr:colOff>
      <xdr:row>30</xdr:row>
      <xdr:rowOff>30886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07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47413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484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47396</xdr:rowOff>
    </xdr:from>
    <xdr:to>
      <xdr:col>36</xdr:col>
      <xdr:colOff>165100</xdr:colOff>
      <xdr:row>37</xdr:row>
      <xdr:rowOff>148996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165523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16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162865</xdr:rowOff>
    </xdr:from>
    <xdr:to>
      <xdr:col>55</xdr:col>
      <xdr:colOff>50800</xdr:colOff>
      <xdr:row>37</xdr:row>
      <xdr:rowOff>93015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3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77792</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4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28130</xdr:rowOff>
    </xdr:from>
    <xdr:to>
      <xdr:col>50</xdr:col>
      <xdr:colOff>165100</xdr:colOff>
      <xdr:row>37</xdr:row>
      <xdr:rowOff>129730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7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120857</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46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67704</xdr:rowOff>
    </xdr:from>
    <xdr:to>
      <xdr:col>46</xdr:col>
      <xdr:colOff>38100</xdr:colOff>
      <xdr:row>37</xdr:row>
      <xdr:rowOff>169304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1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160431</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0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148603</xdr:rowOff>
    </xdr:from>
    <xdr:to>
      <xdr:col>41</xdr:col>
      <xdr:colOff>101600</xdr:colOff>
      <xdr:row>30</xdr:row>
      <xdr:rowOff>78753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12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69880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213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107683</xdr:rowOff>
    </xdr:from>
    <xdr:to>
      <xdr:col>36</xdr:col>
      <xdr:colOff>165100</xdr:colOff>
      <xdr:row>38</xdr:row>
      <xdr:rowOff>37833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5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28960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4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114915</xdr:rowOff>
    </xdr:from>
    <xdr:to>
      <xdr:col>54</xdr:col>
      <xdr:colOff>189865</xdr:colOff>
      <xdr:row>58</xdr:row>
      <xdr:rowOff>14015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87415"/>
          <a:ext cx="1270" cy="1270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17842</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99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14015</xdr:rowOff>
    </xdr:from>
    <xdr:to>
      <xdr:col>55</xdr:col>
      <xdr:colOff>88900</xdr:colOff>
      <xdr:row>58</xdr:row>
      <xdr:rowOff>14015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995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61592</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6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114915</xdr:rowOff>
    </xdr:from>
    <xdr:to>
      <xdr:col>55</xdr:col>
      <xdr:colOff>88900</xdr:colOff>
      <xdr:row>50</xdr:row>
      <xdr:rowOff>114915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8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123250</xdr:rowOff>
    </xdr:from>
    <xdr:to>
      <xdr:col>55</xdr:col>
      <xdr:colOff>0</xdr:colOff>
      <xdr:row>58</xdr:row>
      <xdr:rowOff>21679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895900"/>
          <a:ext cx="838200" cy="69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164634</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94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141757</xdr:rowOff>
    </xdr:from>
    <xdr:to>
      <xdr:col>55</xdr:col>
      <xdr:colOff>50800</xdr:colOff>
      <xdr:row>57</xdr:row>
      <xdr:rowOff>71907</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7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152424</xdr:rowOff>
    </xdr:from>
    <xdr:to>
      <xdr:col>50</xdr:col>
      <xdr:colOff>114300</xdr:colOff>
      <xdr:row>58</xdr:row>
      <xdr:rowOff>21679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925074"/>
          <a:ext cx="889000" cy="4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33282</xdr:rowOff>
    </xdr:from>
    <xdr:to>
      <xdr:col>50</xdr:col>
      <xdr:colOff>165100</xdr:colOff>
      <xdr:row>57</xdr:row>
      <xdr:rowOff>134882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151409</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58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152424</xdr:rowOff>
    </xdr:from>
    <xdr:to>
      <xdr:col>45</xdr:col>
      <xdr:colOff>177800</xdr:colOff>
      <xdr:row>57</xdr:row>
      <xdr:rowOff>169441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925074"/>
          <a:ext cx="889000" cy="17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24074</xdr:rowOff>
    </xdr:from>
    <xdr:to>
      <xdr:col>46</xdr:col>
      <xdr:colOff>38100</xdr:colOff>
      <xdr:row>57</xdr:row>
      <xdr:rowOff>125674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142201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57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104244</xdr:rowOff>
    </xdr:from>
    <xdr:to>
      <xdr:col>41</xdr:col>
      <xdr:colOff>50800</xdr:colOff>
      <xdr:row>57</xdr:row>
      <xdr:rowOff>169441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876894"/>
          <a:ext cx="889000" cy="6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29624</xdr:rowOff>
    </xdr:from>
    <xdr:to>
      <xdr:col>41</xdr:col>
      <xdr:colOff>101600</xdr:colOff>
      <xdr:row>57</xdr:row>
      <xdr:rowOff>131224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147751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5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24064</xdr:rowOff>
    </xdr:from>
    <xdr:to>
      <xdr:col>36</xdr:col>
      <xdr:colOff>165100</xdr:colOff>
      <xdr:row>57</xdr:row>
      <xdr:rowOff>125664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142191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57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72450</xdr:rowOff>
    </xdr:from>
    <xdr:to>
      <xdr:col>55</xdr:col>
      <xdr:colOff>50800</xdr:colOff>
      <xdr:row>58</xdr:row>
      <xdr:rowOff>2600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4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158827</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6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142329</xdr:rowOff>
    </xdr:from>
    <xdr:to>
      <xdr:col>50</xdr:col>
      <xdr:colOff>165100</xdr:colOff>
      <xdr:row>58</xdr:row>
      <xdr:rowOff>72479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1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63606</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00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101624</xdr:rowOff>
    </xdr:from>
    <xdr:to>
      <xdr:col>46</xdr:col>
      <xdr:colOff>38100</xdr:colOff>
      <xdr:row>58</xdr:row>
      <xdr:rowOff>31774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87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22901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96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118641</xdr:rowOff>
    </xdr:from>
    <xdr:to>
      <xdr:col>41</xdr:col>
      <xdr:colOff>101600</xdr:colOff>
      <xdr:row>58</xdr:row>
      <xdr:rowOff>48791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9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39918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98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53444</xdr:rowOff>
    </xdr:from>
    <xdr:to>
      <xdr:col>36</xdr:col>
      <xdr:colOff>165100</xdr:colOff>
      <xdr:row>57</xdr:row>
      <xdr:rowOff>155044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2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146171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91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29705</xdr:rowOff>
    </xdr:from>
    <xdr:to>
      <xdr:col>54</xdr:col>
      <xdr:colOff>189865</xdr:colOff>
      <xdr:row>79</xdr:row>
      <xdr:rowOff>42711</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31205"/>
          <a:ext cx="1270" cy="155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46538</xdr:rowOff>
    </xdr:from>
    <xdr:ext cx="378565"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1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42711</xdr:rowOff>
    </xdr:from>
    <xdr:to>
      <xdr:col>55</xdr:col>
      <xdr:colOff>88900</xdr:colOff>
      <xdr:row>79</xdr:row>
      <xdr:rowOff>42711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147832</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0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29705</xdr:rowOff>
    </xdr:from>
    <xdr:to>
      <xdr:col>55</xdr:col>
      <xdr:colOff>88900</xdr:colOff>
      <xdr:row>70</xdr:row>
      <xdr:rowOff>29705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150710</xdr:rowOff>
    </xdr:from>
    <xdr:to>
      <xdr:col>55</xdr:col>
      <xdr:colOff>0</xdr:colOff>
      <xdr:row>78</xdr:row>
      <xdr:rowOff>169163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523810"/>
          <a:ext cx="838200" cy="1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54297</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55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31420</xdr:rowOff>
    </xdr:from>
    <xdr:to>
      <xdr:col>55</xdr:col>
      <xdr:colOff>50800</xdr:colOff>
      <xdr:row>78</xdr:row>
      <xdr:rowOff>133020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110744</xdr:rowOff>
    </xdr:from>
    <xdr:to>
      <xdr:col>50</xdr:col>
      <xdr:colOff>114300</xdr:colOff>
      <xdr:row>78</xdr:row>
      <xdr:rowOff>169163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483844"/>
          <a:ext cx="889000" cy="5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71107</xdr:rowOff>
    </xdr:from>
    <xdr:to>
      <xdr:col>50</xdr:col>
      <xdr:colOff>165100</xdr:colOff>
      <xdr:row>79</xdr:row>
      <xdr:rowOff>1257</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17784</xdr:rowOff>
    </xdr:from>
    <xdr:ext cx="469744"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04428" y="1321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110744</xdr:rowOff>
    </xdr:from>
    <xdr:to>
      <xdr:col>45</xdr:col>
      <xdr:colOff>177800</xdr:colOff>
      <xdr:row>78</xdr:row>
      <xdr:rowOff>147968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483844"/>
          <a:ext cx="889000" cy="3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39154</xdr:rowOff>
    </xdr:from>
    <xdr:to>
      <xdr:col>46</xdr:col>
      <xdr:colOff>38100</xdr:colOff>
      <xdr:row>78</xdr:row>
      <xdr:rowOff>140754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1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157281</xdr:rowOff>
    </xdr:from>
    <xdr:ext cx="469744"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515428" y="1318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147968</xdr:rowOff>
    </xdr:from>
    <xdr:to>
      <xdr:col>41</xdr:col>
      <xdr:colOff>50800</xdr:colOff>
      <xdr:row>79</xdr:row>
      <xdr:rowOff>12725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21068"/>
          <a:ext cx="889000" cy="3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67183</xdr:rowOff>
    </xdr:from>
    <xdr:to>
      <xdr:col>41</xdr:col>
      <xdr:colOff>101600</xdr:colOff>
      <xdr:row>78</xdr:row>
      <xdr:rowOff>168783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13860</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26428" y="13215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72389</xdr:rowOff>
    </xdr:from>
    <xdr:to>
      <xdr:col>36</xdr:col>
      <xdr:colOff>165100</xdr:colOff>
      <xdr:row>79</xdr:row>
      <xdr:rowOff>2539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4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19066</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37428" y="1322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99910</xdr:rowOff>
    </xdr:from>
    <xdr:to>
      <xdr:col>55</xdr:col>
      <xdr:colOff>50800</xdr:colOff>
      <xdr:row>79</xdr:row>
      <xdr:rowOff>30060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7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14837</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387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118363</xdr:rowOff>
    </xdr:from>
    <xdr:to>
      <xdr:col>50</xdr:col>
      <xdr:colOff>165100</xdr:colOff>
      <xdr:row>79</xdr:row>
      <xdr:rowOff>48513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9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39640</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584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59944</xdr:rowOff>
    </xdr:from>
    <xdr:to>
      <xdr:col>46</xdr:col>
      <xdr:colOff>38100</xdr:colOff>
      <xdr:row>78</xdr:row>
      <xdr:rowOff>161544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3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152671</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52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97168</xdr:rowOff>
    </xdr:from>
    <xdr:to>
      <xdr:col>41</xdr:col>
      <xdr:colOff>101600</xdr:colOff>
      <xdr:row>79</xdr:row>
      <xdr:rowOff>27318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18445</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56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133375</xdr:rowOff>
    </xdr:from>
    <xdr:to>
      <xdr:col>36</xdr:col>
      <xdr:colOff>165100</xdr:colOff>
      <xdr:row>79</xdr:row>
      <xdr:rowOff>63525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0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54652</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37428" y="1359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103749</xdr:rowOff>
    </xdr:from>
    <xdr:to>
      <xdr:col>54</xdr:col>
      <xdr:colOff>189865</xdr:colOff>
      <xdr:row>98</xdr:row>
      <xdr:rowOff>101791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4249"/>
          <a:ext cx="1270" cy="136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105618</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0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101791</xdr:rowOff>
    </xdr:from>
    <xdr:to>
      <xdr:col>55</xdr:col>
      <xdr:colOff>88900</xdr:colOff>
      <xdr:row>98</xdr:row>
      <xdr:rowOff>101791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03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50426</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0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103749</xdr:rowOff>
    </xdr:from>
    <xdr:to>
      <xdr:col>55</xdr:col>
      <xdr:colOff>88900</xdr:colOff>
      <xdr:row>90</xdr:row>
      <xdr:rowOff>103749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4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144180</xdr:rowOff>
    </xdr:from>
    <xdr:to>
      <xdr:col>55</xdr:col>
      <xdr:colOff>0</xdr:colOff>
      <xdr:row>98</xdr:row>
      <xdr:rowOff>76005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774830"/>
          <a:ext cx="838200" cy="10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111343</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70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88466</xdr:rowOff>
    </xdr:from>
    <xdr:to>
      <xdr:col>55</xdr:col>
      <xdr:colOff>50800</xdr:colOff>
      <xdr:row>98</xdr:row>
      <xdr:rowOff>18616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19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76005</xdr:rowOff>
    </xdr:from>
    <xdr:to>
      <xdr:col>50</xdr:col>
      <xdr:colOff>114300</xdr:colOff>
      <xdr:row>98</xdr:row>
      <xdr:rowOff>82840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78105"/>
          <a:ext cx="889000" cy="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128882</xdr:rowOff>
    </xdr:from>
    <xdr:to>
      <xdr:col>50</xdr:col>
      <xdr:colOff>165100</xdr:colOff>
      <xdr:row>98</xdr:row>
      <xdr:rowOff>59032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5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75559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3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76583</xdr:rowOff>
    </xdr:from>
    <xdr:to>
      <xdr:col>45</xdr:col>
      <xdr:colOff>177800</xdr:colOff>
      <xdr:row>98</xdr:row>
      <xdr:rowOff>82840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78683"/>
          <a:ext cx="889000" cy="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147048</xdr:rowOff>
    </xdr:from>
    <xdr:to>
      <xdr:col>46</xdr:col>
      <xdr:colOff>38100</xdr:colOff>
      <xdr:row>98</xdr:row>
      <xdr:rowOff>77198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7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93725</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5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17635</xdr:rowOff>
    </xdr:from>
    <xdr:to>
      <xdr:col>41</xdr:col>
      <xdr:colOff>50800</xdr:colOff>
      <xdr:row>98</xdr:row>
      <xdr:rowOff>76583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819735"/>
          <a:ext cx="889000" cy="5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141943</xdr:rowOff>
    </xdr:from>
    <xdr:to>
      <xdr:col>41</xdr:col>
      <xdr:colOff>101600</xdr:colOff>
      <xdr:row>98</xdr:row>
      <xdr:rowOff>72093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88620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4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123129</xdr:rowOff>
    </xdr:from>
    <xdr:to>
      <xdr:col>36</xdr:col>
      <xdr:colOff>165100</xdr:colOff>
      <xdr:row>98</xdr:row>
      <xdr:rowOff>53279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69806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2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93380</xdr:rowOff>
    </xdr:from>
    <xdr:to>
      <xdr:col>55</xdr:col>
      <xdr:colOff>50800</xdr:colOff>
      <xdr:row>98</xdr:row>
      <xdr:rowOff>23530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2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71807</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0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25205</xdr:rowOff>
    </xdr:from>
    <xdr:to>
      <xdr:col>50</xdr:col>
      <xdr:colOff>165100</xdr:colOff>
      <xdr:row>98</xdr:row>
      <xdr:rowOff>126805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2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117932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2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32040</xdr:rowOff>
    </xdr:from>
    <xdr:to>
      <xdr:col>46</xdr:col>
      <xdr:colOff>38100</xdr:colOff>
      <xdr:row>98</xdr:row>
      <xdr:rowOff>133640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3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124767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25783</xdr:rowOff>
    </xdr:from>
    <xdr:to>
      <xdr:col>41</xdr:col>
      <xdr:colOff>101600</xdr:colOff>
      <xdr:row>98</xdr:row>
      <xdr:rowOff>127383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118510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2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138285</xdr:rowOff>
    </xdr:from>
    <xdr:to>
      <xdr:col>36</xdr:col>
      <xdr:colOff>165100</xdr:colOff>
      <xdr:row>98</xdr:row>
      <xdr:rowOff>68435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6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59562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6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88900</xdr:rowOff>
    </xdr:from>
    <xdr:to>
      <xdr:col>76</xdr:col>
      <xdr:colOff>165100</xdr:colOff>
      <xdr:row>37</xdr:row>
      <xdr:rowOff>19050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35</xdr:row>
      <xdr:rowOff>35577</xdr:rowOff>
    </xdr:from>
    <xdr:ext cx="313932"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35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59690</xdr:rowOff>
    </xdr:from>
    <xdr:to>
      <xdr:col>71</xdr:col>
      <xdr:colOff>177800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060440"/>
          <a:ext cx="889000" cy="59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29</xdr:row>
      <xdr:rowOff>146050</xdr:rowOff>
    </xdr:from>
    <xdr:to>
      <xdr:col>72</xdr:col>
      <xdr:colOff>38100</xdr:colOff>
      <xdr:row>30</xdr:row>
      <xdr:rowOff>76200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28</xdr:row>
      <xdr:rowOff>92727</xdr:rowOff>
    </xdr:from>
    <xdr:ext cx="313932"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546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157480</xdr:rowOff>
    </xdr:from>
    <xdr:to>
      <xdr:col>67</xdr:col>
      <xdr:colOff>101600</xdr:colOff>
      <xdr:row>31</xdr:row>
      <xdr:rowOff>87630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53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29</xdr:row>
      <xdr:rowOff>104157</xdr:rowOff>
    </xdr:from>
    <xdr:ext cx="313932"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57333" y="5076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8890</xdr:rowOff>
    </xdr:from>
    <xdr:to>
      <xdr:col>67</xdr:col>
      <xdr:colOff>101600</xdr:colOff>
      <xdr:row>35</xdr:row>
      <xdr:rowOff>110490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0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35</xdr:row>
      <xdr:rowOff>101617</xdr:rowOff>
    </xdr:from>
    <xdr:ext cx="313932"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57333" y="6102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125161</xdr:rowOff>
    </xdr:from>
    <xdr:to>
      <xdr:col>85</xdr:col>
      <xdr:colOff>126364</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126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71838</xdr:rowOff>
    </xdr:from>
    <xdr:ext cx="534377"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90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125161</xdr:rowOff>
    </xdr:from>
    <xdr:to>
      <xdr:col>86</xdr:col>
      <xdr:colOff>25400</xdr:colOff>
      <xdr:row>70</xdr:row>
      <xdr:rowOff>125161</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12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80995</xdr:rowOff>
    </xdr:from>
    <xdr:to>
      <xdr:col>85</xdr:col>
      <xdr:colOff>127000</xdr:colOff>
      <xdr:row>77</xdr:row>
      <xdr:rowOff>106415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282645"/>
          <a:ext cx="838200" cy="2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1729</xdr:rowOff>
    </xdr:from>
    <xdr:ext cx="469744"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031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150302</xdr:rowOff>
    </xdr:from>
    <xdr:to>
      <xdr:col>85</xdr:col>
      <xdr:colOff>177800</xdr:colOff>
      <xdr:row>77</xdr:row>
      <xdr:rowOff>80452</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18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50775</xdr:rowOff>
    </xdr:from>
    <xdr:to>
      <xdr:col>81</xdr:col>
      <xdr:colOff>50800</xdr:colOff>
      <xdr:row>77</xdr:row>
      <xdr:rowOff>106415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3252425"/>
          <a:ext cx="889000" cy="5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7245</xdr:rowOff>
    </xdr:from>
    <xdr:to>
      <xdr:col>81</xdr:col>
      <xdr:colOff>101600</xdr:colOff>
      <xdr:row>77</xdr:row>
      <xdr:rowOff>108845</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20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125372</xdr:rowOff>
    </xdr:from>
    <xdr:ext cx="469744"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46428" y="1298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68011</xdr:rowOff>
    </xdr:from>
    <xdr:to>
      <xdr:col>76</xdr:col>
      <xdr:colOff>114300</xdr:colOff>
      <xdr:row>77</xdr:row>
      <xdr:rowOff>50775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3703300" y="12926761"/>
          <a:ext cx="889000" cy="325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134758</xdr:rowOff>
    </xdr:from>
    <xdr:to>
      <xdr:col>76</xdr:col>
      <xdr:colOff>165100</xdr:colOff>
      <xdr:row>77</xdr:row>
      <xdr:rowOff>64908</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81434</xdr:rowOff>
    </xdr:from>
    <xdr:ext cx="469744"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57428" y="1294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68011</xdr:rowOff>
    </xdr:from>
    <xdr:to>
      <xdr:col>71</xdr:col>
      <xdr:colOff>177800</xdr:colOff>
      <xdr:row>77</xdr:row>
      <xdr:rowOff>89271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2926761"/>
          <a:ext cx="889000" cy="36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153228</xdr:rowOff>
    </xdr:from>
    <xdr:to>
      <xdr:col>72</xdr:col>
      <xdr:colOff>38100</xdr:colOff>
      <xdr:row>77</xdr:row>
      <xdr:rowOff>83378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8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74505</xdr:rowOff>
    </xdr:from>
    <xdr:ext cx="469744"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68428" y="1327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102205</xdr:rowOff>
    </xdr:from>
    <xdr:to>
      <xdr:col>67</xdr:col>
      <xdr:colOff>101600</xdr:colOff>
      <xdr:row>77</xdr:row>
      <xdr:rowOff>32355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48882</xdr:rowOff>
    </xdr:from>
    <xdr:ext cx="469744"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79428" y="1290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30195</xdr:rowOff>
    </xdr:from>
    <xdr:to>
      <xdr:col>85</xdr:col>
      <xdr:colOff>177800</xdr:colOff>
      <xdr:row>77</xdr:row>
      <xdr:rowOff>131795</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23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8622</xdr:rowOff>
    </xdr:from>
    <xdr:ext cx="469744"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2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55615</xdr:rowOff>
    </xdr:from>
    <xdr:to>
      <xdr:col>81</xdr:col>
      <xdr:colOff>101600</xdr:colOff>
      <xdr:row>77</xdr:row>
      <xdr:rowOff>157215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2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148342</xdr:rowOff>
    </xdr:from>
    <xdr:ext cx="469744"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46428" y="1334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171425</xdr:rowOff>
    </xdr:from>
    <xdr:to>
      <xdr:col>76</xdr:col>
      <xdr:colOff>165100</xdr:colOff>
      <xdr:row>77</xdr:row>
      <xdr:rowOff>101575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20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92702</xdr:rowOff>
    </xdr:from>
    <xdr:ext cx="469744"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57428" y="1329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17211</xdr:rowOff>
    </xdr:from>
    <xdr:to>
      <xdr:col>72</xdr:col>
      <xdr:colOff>38100</xdr:colOff>
      <xdr:row>75</xdr:row>
      <xdr:rowOff>118811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287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135338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65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38471</xdr:rowOff>
    </xdr:from>
    <xdr:to>
      <xdr:col>67</xdr:col>
      <xdr:colOff>101600</xdr:colOff>
      <xdr:row>77</xdr:row>
      <xdr:rowOff>140071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24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131198</xdr:rowOff>
    </xdr:from>
    <xdr:ext cx="469744"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79428" y="1333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19718</xdr:rowOff>
    </xdr:from>
    <xdr:to>
      <xdr:col>85</xdr:col>
      <xdr:colOff>126364</xdr:colOff>
      <xdr:row>99</xdr:row>
      <xdr:rowOff>82615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50218"/>
          <a:ext cx="1269" cy="1605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86442</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5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82615</xdr:rowOff>
    </xdr:from>
    <xdr:to>
      <xdr:col>86</xdr:col>
      <xdr:colOff>25400</xdr:colOff>
      <xdr:row>99</xdr:row>
      <xdr:rowOff>82615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5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137845</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2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19718</xdr:rowOff>
    </xdr:from>
    <xdr:to>
      <xdr:col>86</xdr:col>
      <xdr:colOff>25400</xdr:colOff>
      <xdr:row>90</xdr:row>
      <xdr:rowOff>19718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5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109165</xdr:rowOff>
    </xdr:from>
    <xdr:to>
      <xdr:col>85</xdr:col>
      <xdr:colOff>127000</xdr:colOff>
      <xdr:row>98</xdr:row>
      <xdr:rowOff>86719</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739815"/>
          <a:ext cx="838200" cy="14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92955</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552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70078</xdr:rowOff>
    </xdr:from>
    <xdr:to>
      <xdr:col>85</xdr:col>
      <xdr:colOff>177800</xdr:colOff>
      <xdr:row>98</xdr:row>
      <xdr:rowOff>228</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0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92064</xdr:rowOff>
    </xdr:from>
    <xdr:to>
      <xdr:col>81</xdr:col>
      <xdr:colOff>50800</xdr:colOff>
      <xdr:row>97</xdr:row>
      <xdr:rowOff>109165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551264"/>
          <a:ext cx="889000" cy="188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26743</xdr:rowOff>
    </xdr:from>
    <xdr:to>
      <xdr:col>81</xdr:col>
      <xdr:colOff>101600</xdr:colOff>
      <xdr:row>97</xdr:row>
      <xdr:rowOff>128343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6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144870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43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92064</xdr:rowOff>
    </xdr:from>
    <xdr:to>
      <xdr:col>76</xdr:col>
      <xdr:colOff>114300</xdr:colOff>
      <xdr:row>98</xdr:row>
      <xdr:rowOff>161026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551264"/>
          <a:ext cx="889000" cy="41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63971</xdr:rowOff>
    </xdr:from>
    <xdr:to>
      <xdr:col>76</xdr:col>
      <xdr:colOff>165100</xdr:colOff>
      <xdr:row>97</xdr:row>
      <xdr:rowOff>165571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69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156698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7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81800</xdr:rowOff>
    </xdr:from>
    <xdr:to>
      <xdr:col>71</xdr:col>
      <xdr:colOff>177800</xdr:colOff>
      <xdr:row>98</xdr:row>
      <xdr:rowOff>161026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883900"/>
          <a:ext cx="889000" cy="7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27384</xdr:rowOff>
    </xdr:from>
    <xdr:to>
      <xdr:col>72</xdr:col>
      <xdr:colOff>38100</xdr:colOff>
      <xdr:row>98</xdr:row>
      <xdr:rowOff>128984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82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145511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60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132649</xdr:rowOff>
    </xdr:from>
    <xdr:to>
      <xdr:col>67</xdr:col>
      <xdr:colOff>101600</xdr:colOff>
      <xdr:row>98</xdr:row>
      <xdr:rowOff>62799</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76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79326</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3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35919</xdr:rowOff>
    </xdr:from>
    <xdr:to>
      <xdr:col>85</xdr:col>
      <xdr:colOff>177800</xdr:colOff>
      <xdr:row>98</xdr:row>
      <xdr:rowOff>137519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3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14346</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1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58365</xdr:rowOff>
    </xdr:from>
    <xdr:to>
      <xdr:col>81</xdr:col>
      <xdr:colOff>101600</xdr:colOff>
      <xdr:row>97</xdr:row>
      <xdr:rowOff>159965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68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151092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78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41264</xdr:rowOff>
    </xdr:from>
    <xdr:to>
      <xdr:col>76</xdr:col>
      <xdr:colOff>165100</xdr:colOff>
      <xdr:row>96</xdr:row>
      <xdr:rowOff>142864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50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159391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27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110226</xdr:rowOff>
    </xdr:from>
    <xdr:to>
      <xdr:col>72</xdr:col>
      <xdr:colOff>38100</xdr:colOff>
      <xdr:row>99</xdr:row>
      <xdr:rowOff>40376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1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31503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700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31000</xdr:rowOff>
    </xdr:from>
    <xdr:to>
      <xdr:col>67</xdr:col>
      <xdr:colOff>101600</xdr:colOff>
      <xdr:row>98</xdr:row>
      <xdr:rowOff>132600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3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123727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2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35458</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78958"/>
          <a:ext cx="1269" cy="1475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2760</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89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153585</xdr:rowOff>
    </xdr:from>
    <xdr:ext cx="469744"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5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35458</xdr:rowOff>
    </xdr:from>
    <xdr:to>
      <xdr:col>116</xdr:col>
      <xdr:colOff>152400</xdr:colOff>
      <xdr:row>30</xdr:row>
      <xdr:rowOff>35458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7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91660</xdr:rowOff>
    </xdr:from>
    <xdr:ext cx="313932"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353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68783</xdr:rowOff>
    </xdr:from>
    <xdr:to>
      <xdr:col>116</xdr:col>
      <xdr:colOff>114300</xdr:colOff>
      <xdr:row>38</xdr:row>
      <xdr:rowOff>170383</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135128</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02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55067</xdr:rowOff>
    </xdr:from>
    <xdr:to>
      <xdr:col>112</xdr:col>
      <xdr:colOff>38100</xdr:colOff>
      <xdr:row>38</xdr:row>
      <xdr:rowOff>156667</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1744</xdr:rowOff>
    </xdr:from>
    <xdr:ext cx="313932"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166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135128</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6502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78842</xdr:rowOff>
    </xdr:from>
    <xdr:to>
      <xdr:col>98</xdr:col>
      <xdr:colOff>38100</xdr:colOff>
      <xdr:row>39</xdr:row>
      <xdr:rowOff>8992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25519</xdr:rowOff>
    </xdr:from>
    <xdr:ext cx="313932"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99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47210</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62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84328</xdr:rowOff>
    </xdr:from>
    <xdr:to>
      <xdr:col>107</xdr:col>
      <xdr:colOff>101600</xdr:colOff>
      <xdr:row>39</xdr:row>
      <xdr:rowOff>14478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59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31005</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3746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55771</xdr:rowOff>
    </xdr:from>
    <xdr:to>
      <xdr:col>116</xdr:col>
      <xdr:colOff>62864</xdr:colOff>
      <xdr:row>59</xdr:row>
      <xdr:rowOff>98116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28271"/>
          <a:ext cx="1269" cy="158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101943</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74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98116</xdr:rowOff>
    </xdr:from>
    <xdr:to>
      <xdr:col>116</xdr:col>
      <xdr:colOff>152400</xdr:colOff>
      <xdr:row>59</xdr:row>
      <xdr:rowOff>98116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2448</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0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55771</xdr:rowOff>
    </xdr:from>
    <xdr:to>
      <xdr:col>116</xdr:col>
      <xdr:colOff>152400</xdr:colOff>
      <xdr:row>50</xdr:row>
      <xdr:rowOff>55771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2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52832</xdr:rowOff>
    </xdr:from>
    <xdr:to>
      <xdr:col>116</xdr:col>
      <xdr:colOff>63500</xdr:colOff>
      <xdr:row>59</xdr:row>
      <xdr:rowOff>55227</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168382"/>
          <a:ext cx="838200" cy="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6730</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779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155303</xdr:rowOff>
    </xdr:from>
    <xdr:to>
      <xdr:col>116</xdr:col>
      <xdr:colOff>114300</xdr:colOff>
      <xdr:row>58</xdr:row>
      <xdr:rowOff>85453</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52832</xdr:rowOff>
    </xdr:from>
    <xdr:to>
      <xdr:col>111</xdr:col>
      <xdr:colOff>177800</xdr:colOff>
      <xdr:row>59</xdr:row>
      <xdr:rowOff>93435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168382"/>
          <a:ext cx="889000" cy="4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114481</xdr:rowOff>
    </xdr:from>
    <xdr:to>
      <xdr:col>112</xdr:col>
      <xdr:colOff>38100</xdr:colOff>
      <xdr:row>58</xdr:row>
      <xdr:rowOff>44631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61158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66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91367</xdr:rowOff>
    </xdr:from>
    <xdr:to>
      <xdr:col>107</xdr:col>
      <xdr:colOff>50800</xdr:colOff>
      <xdr:row>59</xdr:row>
      <xdr:rowOff>93435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206917"/>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155629</xdr:rowOff>
    </xdr:from>
    <xdr:to>
      <xdr:col>107</xdr:col>
      <xdr:colOff>101600</xdr:colOff>
      <xdr:row>58</xdr:row>
      <xdr:rowOff>85779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102306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91367</xdr:rowOff>
    </xdr:from>
    <xdr:to>
      <xdr:col>102</xdr:col>
      <xdr:colOff>114300</xdr:colOff>
      <xdr:row>59</xdr:row>
      <xdr:rowOff>93871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206917"/>
          <a:ext cx="8890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138321</xdr:rowOff>
    </xdr:from>
    <xdr:to>
      <xdr:col>102</xdr:col>
      <xdr:colOff>165100</xdr:colOff>
      <xdr:row>58</xdr:row>
      <xdr:rowOff>68471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84998</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99785</xdr:rowOff>
    </xdr:from>
    <xdr:to>
      <xdr:col>98</xdr:col>
      <xdr:colOff>38100</xdr:colOff>
      <xdr:row>58</xdr:row>
      <xdr:rowOff>29935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46462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64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4427</xdr:rowOff>
    </xdr:from>
    <xdr:to>
      <xdr:col>116</xdr:col>
      <xdr:colOff>114300</xdr:colOff>
      <xdr:row>59</xdr:row>
      <xdr:rowOff>106027</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1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90804</xdr:rowOff>
    </xdr:from>
    <xdr:ext cx="378565"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34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2032</xdr:rowOff>
    </xdr:from>
    <xdr:to>
      <xdr:col>112</xdr:col>
      <xdr:colOff>38100</xdr:colOff>
      <xdr:row>59</xdr:row>
      <xdr:rowOff>103632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1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94759</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4017" y="10210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42635</xdr:rowOff>
    </xdr:from>
    <xdr:to>
      <xdr:col>107</xdr:col>
      <xdr:colOff>101600</xdr:colOff>
      <xdr:row>59</xdr:row>
      <xdr:rowOff>144235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5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135362</xdr:rowOff>
    </xdr:from>
    <xdr:ext cx="313932"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77333" y="10250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40567</xdr:rowOff>
    </xdr:from>
    <xdr:to>
      <xdr:col>102</xdr:col>
      <xdr:colOff>165100</xdr:colOff>
      <xdr:row>59</xdr:row>
      <xdr:rowOff>142167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5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133294</xdr:rowOff>
    </xdr:from>
    <xdr:ext cx="313932"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88333" y="102488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43071</xdr:rowOff>
    </xdr:from>
    <xdr:to>
      <xdr:col>98</xdr:col>
      <xdr:colOff>38100</xdr:colOff>
      <xdr:row>59</xdr:row>
      <xdr:rowOff>144671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5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135798</xdr:rowOff>
    </xdr:from>
    <xdr:ext cx="313932"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99333" y="102513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23023</xdr:rowOff>
    </xdr:from>
    <xdr:to>
      <xdr:col>116</xdr:col>
      <xdr:colOff>62864</xdr:colOff>
      <xdr:row>78</xdr:row>
      <xdr:rowOff>150490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024523"/>
          <a:ext cx="1269" cy="1499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154317</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52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150490</xdr:rowOff>
    </xdr:from>
    <xdr:to>
      <xdr:col>116</xdr:col>
      <xdr:colOff>152400</xdr:colOff>
      <xdr:row>78</xdr:row>
      <xdr:rowOff>150490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52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141150</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79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23023</xdr:rowOff>
    </xdr:from>
    <xdr:to>
      <xdr:col>116</xdr:col>
      <xdr:colOff>152400</xdr:colOff>
      <xdr:row>70</xdr:row>
      <xdr:rowOff>23023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02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98735</xdr:rowOff>
    </xdr:from>
    <xdr:to>
      <xdr:col>116</xdr:col>
      <xdr:colOff>63500</xdr:colOff>
      <xdr:row>78</xdr:row>
      <xdr:rowOff>10861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2957485"/>
          <a:ext cx="838200" cy="42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46123</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56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23246</xdr:rowOff>
    </xdr:from>
    <xdr:to>
      <xdr:col>116</xdr:col>
      <xdr:colOff>114300</xdr:colOff>
      <xdr:row>74</xdr:row>
      <xdr:rowOff>124846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71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10861</xdr:rowOff>
    </xdr:from>
    <xdr:to>
      <xdr:col>111</xdr:col>
      <xdr:colOff>177800</xdr:colOff>
      <xdr:row>79</xdr:row>
      <xdr:rowOff>10221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3383961"/>
          <a:ext cx="889000" cy="17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32299</xdr:rowOff>
    </xdr:from>
    <xdr:to>
      <xdr:col>112</xdr:col>
      <xdr:colOff>38100</xdr:colOff>
      <xdr:row>76</xdr:row>
      <xdr:rowOff>133899</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306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150426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83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142717</xdr:rowOff>
    </xdr:from>
    <xdr:to>
      <xdr:col>107</xdr:col>
      <xdr:colOff>50800</xdr:colOff>
      <xdr:row>79</xdr:row>
      <xdr:rowOff>10221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9545300" y="13344367"/>
          <a:ext cx="889000" cy="21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50586</xdr:rowOff>
    </xdr:from>
    <xdr:to>
      <xdr:col>107</xdr:col>
      <xdr:colOff>101600</xdr:colOff>
      <xdr:row>77</xdr:row>
      <xdr:rowOff>152186</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25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168713</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302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142717</xdr:rowOff>
    </xdr:from>
    <xdr:to>
      <xdr:col>102</xdr:col>
      <xdr:colOff>114300</xdr:colOff>
      <xdr:row>78</xdr:row>
      <xdr:rowOff>35184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3344367"/>
          <a:ext cx="889000" cy="6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170647</xdr:rowOff>
    </xdr:from>
    <xdr:to>
      <xdr:col>102</xdr:col>
      <xdr:colOff>165100</xdr:colOff>
      <xdr:row>77</xdr:row>
      <xdr:rowOff>100797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2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117324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97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157663</xdr:rowOff>
    </xdr:from>
    <xdr:to>
      <xdr:col>98</xdr:col>
      <xdr:colOff>38100</xdr:colOff>
      <xdr:row>77</xdr:row>
      <xdr:rowOff>87813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1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104340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96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47935</xdr:rowOff>
    </xdr:from>
    <xdr:to>
      <xdr:col>116</xdr:col>
      <xdr:colOff>114300</xdr:colOff>
      <xdr:row>75</xdr:row>
      <xdr:rowOff>149535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9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26362</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88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131511</xdr:rowOff>
    </xdr:from>
    <xdr:to>
      <xdr:col>112</xdr:col>
      <xdr:colOff>38100</xdr:colOff>
      <xdr:row>78</xdr:row>
      <xdr:rowOff>61661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33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52788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42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130871</xdr:rowOff>
    </xdr:from>
    <xdr:to>
      <xdr:col>107</xdr:col>
      <xdr:colOff>101600</xdr:colOff>
      <xdr:row>79</xdr:row>
      <xdr:rowOff>61021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50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52148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59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91917</xdr:rowOff>
    </xdr:from>
    <xdr:to>
      <xdr:col>102</xdr:col>
      <xdr:colOff>165100</xdr:colOff>
      <xdr:row>78</xdr:row>
      <xdr:rowOff>22067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29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13194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38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155834</xdr:rowOff>
    </xdr:from>
    <xdr:to>
      <xdr:col>98</xdr:col>
      <xdr:colOff>38100</xdr:colOff>
      <xdr:row>78</xdr:row>
      <xdr:rowOff>85984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35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77111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45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394,341</a:t>
          </a:r>
          <a:r>
            <a:rPr kumimoji="1" lang="ja-JP" altLang="en-US" sz="1300">
              <a:latin typeface="ＭＳ Ｐゴシック" panose="020B0600070205080204" pitchFamily="50" charset="-128"/>
              <a:ea typeface="ＭＳ Ｐゴシック" panose="020B0600070205080204" pitchFamily="50" charset="-128"/>
            </a:rPr>
            <a:t>円となり、前年度より</a:t>
          </a:r>
          <a:r>
            <a:rPr kumimoji="1" lang="en-US" altLang="ja-JP" sz="1300">
              <a:latin typeface="ＭＳ Ｐゴシック" panose="020B0600070205080204" pitchFamily="50" charset="-128"/>
              <a:ea typeface="ＭＳ Ｐゴシック" panose="020B0600070205080204" pitchFamily="50" charset="-128"/>
            </a:rPr>
            <a:t>5,911</a:t>
          </a:r>
          <a:r>
            <a:rPr kumimoji="1" lang="ja-JP" altLang="en-US" sz="1300">
              <a:latin typeface="ＭＳ Ｐゴシック" panose="020B0600070205080204" pitchFamily="50" charset="-128"/>
              <a:ea typeface="ＭＳ Ｐゴシック" panose="020B0600070205080204" pitchFamily="50" charset="-128"/>
            </a:rPr>
            <a:t>円の増となっている。</a:t>
          </a:r>
        </a:p>
        <a:p>
          <a:r>
            <a:rPr kumimoji="1" lang="ja-JP" altLang="en-US" sz="1300">
              <a:latin typeface="ＭＳ Ｐゴシック" panose="020B0600070205080204" pitchFamily="50" charset="-128"/>
              <a:ea typeface="ＭＳ Ｐゴシック" panose="020B0600070205080204" pitchFamily="50" charset="-128"/>
            </a:rPr>
            <a:t>これは、学校改築等に伴う普通建設事業費の大幅な増や、学校給食の無償化等に伴う扶助費の増などによるものである。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また、令和４年度は、国庫支出金の歳入により生じた一般財源の残や、特別区財政交付金（普通交付金）など歳入が当初想定を上回った財源を基金に積み立てたため、積立金は対前年度比では大幅減となっている。</a:t>
          </a:r>
          <a:br>
            <a:rPr kumimoji="1" lang="en-US" altLang="ja-JP" sz="1300">
              <a:latin typeface="ＭＳ Ｐゴシック" panose="020B0600070205080204" pitchFamily="50" charset="-128"/>
              <a:ea typeface="ＭＳ Ｐゴシック" panose="020B0600070205080204" pitchFamily="50" charset="-128"/>
            </a:rPr>
          </a:b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なお、公債費は、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借換債未発行に伴う経常的公債費の増などにより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今後も、保育関連経費や障害者施策など扶助費の増や老朽施設の改築・改修経費など歳出増が見込まれるが、区民サービスの向上を図りつつ、より効率的な行財政運営に努めていく。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東京都杉並区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572,843
553,665
34.06
237,259,100
225,895,261
11,176,121
138,251,698
33,131,872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2730</xdr:rowOff>
    </xdr:from>
    <xdr:to>
      <xdr:col>24</xdr:col>
      <xdr:colOff>62865</xdr:colOff>
      <xdr:row>38</xdr:row>
      <xdr:rowOff>24067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17680"/>
          <a:ext cx="1270" cy="1221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27894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24067</xdr:rowOff>
    </xdr:from>
    <xdr:to>
      <xdr:col>24</xdr:col>
      <xdr:colOff>152400</xdr:colOff>
      <xdr:row>38</xdr:row>
      <xdr:rowOff>24067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39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120857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2730</xdr:rowOff>
    </xdr:from>
    <xdr:to>
      <xdr:col>24</xdr:col>
      <xdr:colOff>152400</xdr:colOff>
      <xdr:row>31</xdr:row>
      <xdr:rowOff>2730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1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89979</xdr:rowOff>
    </xdr:from>
    <xdr:to>
      <xdr:col>24</xdr:col>
      <xdr:colOff>63500</xdr:colOff>
      <xdr:row>37</xdr:row>
      <xdr:rowOff>93980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33629"/>
          <a:ext cx="8382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6811</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79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155384</xdr:rowOff>
    </xdr:from>
    <xdr:to>
      <xdr:col>24</xdr:col>
      <xdr:colOff>114300</xdr:colOff>
      <xdr:row>37</xdr:row>
      <xdr:rowOff>85534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91503</xdr:rowOff>
    </xdr:from>
    <xdr:to>
      <xdr:col>19</xdr:col>
      <xdr:colOff>177800</xdr:colOff>
      <xdr:row>37</xdr:row>
      <xdr:rowOff>93980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435153"/>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161290</xdr:rowOff>
    </xdr:from>
    <xdr:to>
      <xdr:col>20</xdr:col>
      <xdr:colOff>38100</xdr:colOff>
      <xdr:row>37</xdr:row>
      <xdr:rowOff>91440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107967</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10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84074</xdr:rowOff>
    </xdr:from>
    <xdr:to>
      <xdr:col>15</xdr:col>
      <xdr:colOff>50800</xdr:colOff>
      <xdr:row>37</xdr:row>
      <xdr:rowOff>91503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27724"/>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168529</xdr:rowOff>
    </xdr:from>
    <xdr:to>
      <xdr:col>15</xdr:col>
      <xdr:colOff>101600</xdr:colOff>
      <xdr:row>37</xdr:row>
      <xdr:rowOff>98679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115206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11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84074</xdr:rowOff>
    </xdr:from>
    <xdr:to>
      <xdr:col>10</xdr:col>
      <xdr:colOff>114300</xdr:colOff>
      <xdr:row>37</xdr:row>
      <xdr:rowOff>86551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27724"/>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161861</xdr:rowOff>
    </xdr:from>
    <xdr:to>
      <xdr:col>10</xdr:col>
      <xdr:colOff>165100</xdr:colOff>
      <xdr:row>37</xdr:row>
      <xdr:rowOff>92011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108538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1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151003</xdr:rowOff>
    </xdr:from>
    <xdr:to>
      <xdr:col>6</xdr:col>
      <xdr:colOff>38100</xdr:colOff>
      <xdr:row>37</xdr:row>
      <xdr:rowOff>81153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97680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09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39179</xdr:rowOff>
    </xdr:from>
    <xdr:to>
      <xdr:col>24</xdr:col>
      <xdr:colOff>114300</xdr:colOff>
      <xdr:row>37</xdr:row>
      <xdr:rowOff>140779</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8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133811</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06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43180</xdr:rowOff>
    </xdr:from>
    <xdr:to>
      <xdr:col>20</xdr:col>
      <xdr:colOff>38100</xdr:colOff>
      <xdr:row>37</xdr:row>
      <xdr:rowOff>144780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8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135907</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40703</xdr:rowOff>
    </xdr:from>
    <xdr:to>
      <xdr:col>15</xdr:col>
      <xdr:colOff>101600</xdr:colOff>
      <xdr:row>37</xdr:row>
      <xdr:rowOff>142303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8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133431</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477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33274</xdr:rowOff>
    </xdr:from>
    <xdr:to>
      <xdr:col>10</xdr:col>
      <xdr:colOff>165100</xdr:colOff>
      <xdr:row>37</xdr:row>
      <xdr:rowOff>134874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7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126001</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46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35751</xdr:rowOff>
    </xdr:from>
    <xdr:to>
      <xdr:col>6</xdr:col>
      <xdr:colOff>38100</xdr:colOff>
      <xdr:row>37</xdr:row>
      <xdr:rowOff>137351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7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128478</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47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4336</xdr:rowOff>
    </xdr:from>
    <xdr:to>
      <xdr:col>24</xdr:col>
      <xdr:colOff>62865</xdr:colOff>
      <xdr:row>59</xdr:row>
      <xdr:rowOff>134693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48286"/>
          <a:ext cx="1270" cy="1501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138520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25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134693</xdr:rowOff>
    </xdr:from>
    <xdr:to>
      <xdr:col>24</xdr:col>
      <xdr:colOff>152400</xdr:colOff>
      <xdr:row>59</xdr:row>
      <xdr:rowOff>134693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25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122463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4336</xdr:rowOff>
    </xdr:from>
    <xdr:to>
      <xdr:col>24</xdr:col>
      <xdr:colOff>152400</xdr:colOff>
      <xdr:row>51</xdr:row>
      <xdr:rowOff>4336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4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112834</xdr:rowOff>
    </xdr:from>
    <xdr:to>
      <xdr:col>24</xdr:col>
      <xdr:colOff>63500</xdr:colOff>
      <xdr:row>58</xdr:row>
      <xdr:rowOff>107054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885484"/>
          <a:ext cx="838200" cy="16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44504</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45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21627</xdr:rowOff>
    </xdr:from>
    <xdr:to>
      <xdr:col>24</xdr:col>
      <xdr:colOff>114300</xdr:colOff>
      <xdr:row>57</xdr:row>
      <xdr:rowOff>123227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58939</xdr:rowOff>
    </xdr:from>
    <xdr:to>
      <xdr:col>19</xdr:col>
      <xdr:colOff>177800</xdr:colOff>
      <xdr:row>57</xdr:row>
      <xdr:rowOff>112834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660139"/>
          <a:ext cx="889000" cy="22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69360</xdr:rowOff>
    </xdr:from>
    <xdr:to>
      <xdr:col>20</xdr:col>
      <xdr:colOff>38100</xdr:colOff>
      <xdr:row>57</xdr:row>
      <xdr:rowOff>170960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162087</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9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45549</xdr:rowOff>
    </xdr:from>
    <xdr:to>
      <xdr:col>15</xdr:col>
      <xdr:colOff>50800</xdr:colOff>
      <xdr:row>56</xdr:row>
      <xdr:rowOff>58939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8960949"/>
          <a:ext cx="889000" cy="69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80474</xdr:rowOff>
    </xdr:from>
    <xdr:to>
      <xdr:col>15</xdr:col>
      <xdr:colOff>101600</xdr:colOff>
      <xdr:row>58</xdr:row>
      <xdr:rowOff>10624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1751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94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45549</xdr:rowOff>
    </xdr:from>
    <xdr:to>
      <xdr:col>10</xdr:col>
      <xdr:colOff>114300</xdr:colOff>
      <xdr:row>58</xdr:row>
      <xdr:rowOff>46703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8960949"/>
          <a:ext cx="889000" cy="1029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115254</xdr:rowOff>
    </xdr:from>
    <xdr:to>
      <xdr:col>10</xdr:col>
      <xdr:colOff>165100</xdr:colOff>
      <xdr:row>52</xdr:row>
      <xdr:rowOff>45404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61931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863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10544</xdr:rowOff>
    </xdr:from>
    <xdr:to>
      <xdr:col>6</xdr:col>
      <xdr:colOff>38100</xdr:colOff>
      <xdr:row>58</xdr:row>
      <xdr:rowOff>112144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103271</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0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56254</xdr:rowOff>
    </xdr:from>
    <xdr:to>
      <xdr:col>24</xdr:col>
      <xdr:colOff>114300</xdr:colOff>
      <xdr:row>58</xdr:row>
      <xdr:rowOff>157854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0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34681</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7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62034</xdr:rowOff>
    </xdr:from>
    <xdr:to>
      <xdr:col>20</xdr:col>
      <xdr:colOff>38100</xdr:colOff>
      <xdr:row>57</xdr:row>
      <xdr:rowOff>163634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8711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60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8139</xdr:rowOff>
    </xdr:from>
    <xdr:to>
      <xdr:col>15</xdr:col>
      <xdr:colOff>101600</xdr:colOff>
      <xdr:row>56</xdr:row>
      <xdr:rowOff>109739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60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126266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38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166199</xdr:rowOff>
    </xdr:from>
    <xdr:to>
      <xdr:col>10</xdr:col>
      <xdr:colOff>165100</xdr:colOff>
      <xdr:row>52</xdr:row>
      <xdr:rowOff>96349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891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87476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002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167353</xdr:rowOff>
    </xdr:from>
    <xdr:to>
      <xdr:col>6</xdr:col>
      <xdr:colOff>38100</xdr:colOff>
      <xdr:row>58</xdr:row>
      <xdr:rowOff>97503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4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114030</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71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51650</xdr:rowOff>
    </xdr:from>
    <xdr:to>
      <xdr:col>24</xdr:col>
      <xdr:colOff>62865</xdr:colOff>
      <xdr:row>77</xdr:row>
      <xdr:rowOff>78716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24600"/>
          <a:ext cx="1270" cy="1055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82543</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284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78716</xdr:rowOff>
    </xdr:from>
    <xdr:to>
      <xdr:col>24</xdr:col>
      <xdr:colOff>152400</xdr:colOff>
      <xdr:row>77</xdr:row>
      <xdr:rowOff>78716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169777</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9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51650</xdr:rowOff>
    </xdr:from>
    <xdr:to>
      <xdr:col>24</xdr:col>
      <xdr:colOff>152400</xdr:colOff>
      <xdr:row>71</xdr:row>
      <xdr:rowOff>51650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2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5917</xdr:rowOff>
    </xdr:from>
    <xdr:to>
      <xdr:col>24</xdr:col>
      <xdr:colOff>63500</xdr:colOff>
      <xdr:row>77</xdr:row>
      <xdr:rowOff>62171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207567"/>
          <a:ext cx="838200" cy="5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126361</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8136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103484</xdr:rowOff>
    </xdr:from>
    <xdr:to>
      <xdr:col>24</xdr:col>
      <xdr:colOff>114300</xdr:colOff>
      <xdr:row>76</xdr:row>
      <xdr:rowOff>33635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9622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60663</xdr:rowOff>
    </xdr:from>
    <xdr:to>
      <xdr:col>19</xdr:col>
      <xdr:colOff>177800</xdr:colOff>
      <xdr:row>77</xdr:row>
      <xdr:rowOff>62171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3262313"/>
          <a:ext cx="8890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156468</xdr:rowOff>
    </xdr:from>
    <xdr:to>
      <xdr:col>20</xdr:col>
      <xdr:colOff>38100</xdr:colOff>
      <xdr:row>76</xdr:row>
      <xdr:rowOff>86618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01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103145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790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60663</xdr:rowOff>
    </xdr:from>
    <xdr:to>
      <xdr:col>15</xdr:col>
      <xdr:colOff>50800</xdr:colOff>
      <xdr:row>78</xdr:row>
      <xdr:rowOff>8751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262313"/>
          <a:ext cx="889000" cy="119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155318</xdr:rowOff>
    </xdr:from>
    <xdr:to>
      <xdr:col>15</xdr:col>
      <xdr:colOff>101600</xdr:colOff>
      <xdr:row>76</xdr:row>
      <xdr:rowOff>85468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01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101995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789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8751</xdr:rowOff>
    </xdr:from>
    <xdr:to>
      <xdr:col>10</xdr:col>
      <xdr:colOff>114300</xdr:colOff>
      <xdr:row>78</xdr:row>
      <xdr:rowOff>33192</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381851"/>
          <a:ext cx="889000" cy="2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126952</xdr:rowOff>
    </xdr:from>
    <xdr:to>
      <xdr:col>10</xdr:col>
      <xdr:colOff>165100</xdr:colOff>
      <xdr:row>77</xdr:row>
      <xdr:rowOff>57102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15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73629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93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157225</xdr:rowOff>
    </xdr:from>
    <xdr:to>
      <xdr:col>6</xdr:col>
      <xdr:colOff>38100</xdr:colOff>
      <xdr:row>77</xdr:row>
      <xdr:rowOff>87375</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18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103902</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296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126567</xdr:rowOff>
    </xdr:from>
    <xdr:to>
      <xdr:col>24</xdr:col>
      <xdr:colOff>114300</xdr:colOff>
      <xdr:row>77</xdr:row>
      <xdr:rowOff>56717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15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41494</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071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11371</xdr:rowOff>
    </xdr:from>
    <xdr:to>
      <xdr:col>20</xdr:col>
      <xdr:colOff>38100</xdr:colOff>
      <xdr:row>77</xdr:row>
      <xdr:rowOff>112971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21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104098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30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9863</xdr:rowOff>
    </xdr:from>
    <xdr:to>
      <xdr:col>15</xdr:col>
      <xdr:colOff>101600</xdr:colOff>
      <xdr:row>77</xdr:row>
      <xdr:rowOff>111463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21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102590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30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129401</xdr:rowOff>
    </xdr:from>
    <xdr:to>
      <xdr:col>10</xdr:col>
      <xdr:colOff>165100</xdr:colOff>
      <xdr:row>78</xdr:row>
      <xdr:rowOff>59551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33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50678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423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153842</xdr:rowOff>
    </xdr:from>
    <xdr:to>
      <xdr:col>6</xdr:col>
      <xdr:colOff>38100</xdr:colOff>
      <xdr:row>78</xdr:row>
      <xdr:rowOff>83992</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35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75119</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448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91832</xdr:rowOff>
    </xdr:from>
    <xdr:to>
      <xdr:col>24</xdr:col>
      <xdr:colOff>62865</xdr:colOff>
      <xdr:row>97</xdr:row>
      <xdr:rowOff>78480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22332"/>
          <a:ext cx="1270" cy="118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82307</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71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78480</xdr:rowOff>
    </xdr:from>
    <xdr:to>
      <xdr:col>24</xdr:col>
      <xdr:colOff>152400</xdr:colOff>
      <xdr:row>97</xdr:row>
      <xdr:rowOff>78480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70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38509</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91832</xdr:rowOff>
    </xdr:from>
    <xdr:to>
      <xdr:col>24</xdr:col>
      <xdr:colOff>152400</xdr:colOff>
      <xdr:row>90</xdr:row>
      <xdr:rowOff>91832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2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138351</xdr:rowOff>
    </xdr:from>
    <xdr:to>
      <xdr:col>24</xdr:col>
      <xdr:colOff>63500</xdr:colOff>
      <xdr:row>96</xdr:row>
      <xdr:rowOff>157966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426101"/>
          <a:ext cx="838200" cy="19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13158</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300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161731</xdr:rowOff>
    </xdr:from>
    <xdr:to>
      <xdr:col>24</xdr:col>
      <xdr:colOff>114300</xdr:colOff>
      <xdr:row>96</xdr:row>
      <xdr:rowOff>91881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44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122098</xdr:rowOff>
    </xdr:from>
    <xdr:to>
      <xdr:col>19</xdr:col>
      <xdr:colOff>177800</xdr:colOff>
      <xdr:row>95</xdr:row>
      <xdr:rowOff>138351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409848"/>
          <a:ext cx="889000" cy="1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131214</xdr:rowOff>
    </xdr:from>
    <xdr:to>
      <xdr:col>20</xdr:col>
      <xdr:colOff>38100</xdr:colOff>
      <xdr:row>95</xdr:row>
      <xdr:rowOff>61364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4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77891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02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122098</xdr:rowOff>
    </xdr:from>
    <xdr:to>
      <xdr:col>15</xdr:col>
      <xdr:colOff>50800</xdr:colOff>
      <xdr:row>97</xdr:row>
      <xdr:rowOff>74298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409848"/>
          <a:ext cx="889000" cy="29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151834</xdr:rowOff>
    </xdr:from>
    <xdr:to>
      <xdr:col>15</xdr:col>
      <xdr:colOff>101600</xdr:colOff>
      <xdr:row>95</xdr:row>
      <xdr:rowOff>81984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6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98511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04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74298</xdr:rowOff>
    </xdr:from>
    <xdr:to>
      <xdr:col>10</xdr:col>
      <xdr:colOff>114300</xdr:colOff>
      <xdr:row>98</xdr:row>
      <xdr:rowOff>49678</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704948"/>
          <a:ext cx="889000" cy="14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164703</xdr:rowOff>
    </xdr:from>
    <xdr:to>
      <xdr:col>10</xdr:col>
      <xdr:colOff>165100</xdr:colOff>
      <xdr:row>97</xdr:row>
      <xdr:rowOff>94853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2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111380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39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67801</xdr:rowOff>
    </xdr:from>
    <xdr:to>
      <xdr:col>6</xdr:col>
      <xdr:colOff>38100</xdr:colOff>
      <xdr:row>97</xdr:row>
      <xdr:rowOff>169401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14478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47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107166</xdr:rowOff>
    </xdr:from>
    <xdr:to>
      <xdr:col>24</xdr:col>
      <xdr:colOff>114300</xdr:colOff>
      <xdr:row>97</xdr:row>
      <xdr:rowOff>37316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56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22093</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48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87551</xdr:rowOff>
    </xdr:from>
    <xdr:to>
      <xdr:col>20</xdr:col>
      <xdr:colOff>38100</xdr:colOff>
      <xdr:row>96</xdr:row>
      <xdr:rowOff>17701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37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8828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46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71298</xdr:rowOff>
    </xdr:from>
    <xdr:to>
      <xdr:col>15</xdr:col>
      <xdr:colOff>101600</xdr:colOff>
      <xdr:row>96</xdr:row>
      <xdr:rowOff>1448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35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164025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45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23498</xdr:rowOff>
    </xdr:from>
    <xdr:to>
      <xdr:col>10</xdr:col>
      <xdr:colOff>165100</xdr:colOff>
      <xdr:row>97</xdr:row>
      <xdr:rowOff>125098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5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116225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74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170328</xdr:rowOff>
    </xdr:from>
    <xdr:to>
      <xdr:col>6</xdr:col>
      <xdr:colOff>38100</xdr:colOff>
      <xdr:row>98</xdr:row>
      <xdr:rowOff>100478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0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91605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89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49631</xdr:rowOff>
    </xdr:from>
    <xdr:to>
      <xdr:col>54</xdr:col>
      <xdr:colOff>189865</xdr:colOff>
      <xdr:row>38</xdr:row>
      <xdr:rowOff>80264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93131"/>
          <a:ext cx="127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84091</xdr:rowOff>
    </xdr:from>
    <xdr:ext cx="378565"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80264</xdr:rowOff>
    </xdr:from>
    <xdr:to>
      <xdr:col>55</xdr:col>
      <xdr:colOff>88900</xdr:colOff>
      <xdr:row>38</xdr:row>
      <xdr:rowOff>80264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5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167758</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49631</xdr:rowOff>
    </xdr:from>
    <xdr:to>
      <xdr:col>55</xdr:col>
      <xdr:colOff>88900</xdr:colOff>
      <xdr:row>30</xdr:row>
      <xdr:rowOff>49631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9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85751</xdr:rowOff>
    </xdr:from>
    <xdr:to>
      <xdr:col>55</xdr:col>
      <xdr:colOff>0</xdr:colOff>
      <xdr:row>36</xdr:row>
      <xdr:rowOff>93980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257951"/>
          <a:ext cx="8382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100702</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272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74320</xdr:rowOff>
    </xdr:from>
    <xdr:to>
      <xdr:col>50</xdr:col>
      <xdr:colOff>114300</xdr:colOff>
      <xdr:row>36</xdr:row>
      <xdr:rowOff>85751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24652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115418</xdr:rowOff>
    </xdr:from>
    <xdr:to>
      <xdr:col>50</xdr:col>
      <xdr:colOff>165100</xdr:colOff>
      <xdr:row>37</xdr:row>
      <xdr:rowOff>45568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36695</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80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99924</xdr:rowOff>
    </xdr:from>
    <xdr:to>
      <xdr:col>45</xdr:col>
      <xdr:colOff>177800</xdr:colOff>
      <xdr:row>36</xdr:row>
      <xdr:rowOff>74320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5757774"/>
          <a:ext cx="889000" cy="48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144678</xdr:rowOff>
    </xdr:from>
    <xdr:to>
      <xdr:col>46</xdr:col>
      <xdr:colOff>38100</xdr:colOff>
      <xdr:row>37</xdr:row>
      <xdr:rowOff>74828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65955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409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99924</xdr:rowOff>
    </xdr:from>
    <xdr:to>
      <xdr:col>41</xdr:col>
      <xdr:colOff>50800</xdr:colOff>
      <xdr:row>35</xdr:row>
      <xdr:rowOff>21285</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5757774"/>
          <a:ext cx="889000" cy="26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122275</xdr:rowOff>
    </xdr:from>
    <xdr:to>
      <xdr:col>41</xdr:col>
      <xdr:colOff>101600</xdr:colOff>
      <xdr:row>37</xdr:row>
      <xdr:rowOff>52425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43552</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108560</xdr:rowOff>
    </xdr:from>
    <xdr:to>
      <xdr:col>36</xdr:col>
      <xdr:colOff>165100</xdr:colOff>
      <xdr:row>37</xdr:row>
      <xdr:rowOff>38710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29837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43180</xdr:rowOff>
    </xdr:from>
    <xdr:to>
      <xdr:col>55</xdr:col>
      <xdr:colOff>50800</xdr:colOff>
      <xdr:row>36</xdr:row>
      <xdr:rowOff>144780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21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66057</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066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34951</xdr:rowOff>
    </xdr:from>
    <xdr:to>
      <xdr:col>50</xdr:col>
      <xdr:colOff>165100</xdr:colOff>
      <xdr:row>36</xdr:row>
      <xdr:rowOff>136551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20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153078</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5982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23520</xdr:rowOff>
    </xdr:from>
    <xdr:to>
      <xdr:col>46</xdr:col>
      <xdr:colOff>38100</xdr:colOff>
      <xdr:row>36</xdr:row>
      <xdr:rowOff>125120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1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141647</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597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49124</xdr:rowOff>
    </xdr:from>
    <xdr:to>
      <xdr:col>41</xdr:col>
      <xdr:colOff>101600</xdr:colOff>
      <xdr:row>33</xdr:row>
      <xdr:rowOff>150724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570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167251</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548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141935</xdr:rowOff>
    </xdr:from>
    <xdr:to>
      <xdr:col>36</xdr:col>
      <xdr:colOff>165100</xdr:colOff>
      <xdr:row>35</xdr:row>
      <xdr:rowOff>72085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597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88612</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5746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45059</xdr:rowOff>
    </xdr:from>
    <xdr:to>
      <xdr:col>54</xdr:col>
      <xdr:colOff>189865</xdr:colOff>
      <xdr:row>58</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960459"/>
          <a:ext cx="1270" cy="11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163186</xdr:rowOff>
    </xdr:from>
    <xdr:ext cx="469744"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73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45059</xdr:rowOff>
    </xdr:from>
    <xdr:to>
      <xdr:col>55</xdr:col>
      <xdr:colOff>88900</xdr:colOff>
      <xdr:row>52</xdr:row>
      <xdr:rowOff>45059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9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14427</xdr:rowOff>
    </xdr:from>
    <xdr:to>
      <xdr:col>55</xdr:col>
      <xdr:colOff>0</xdr:colOff>
      <xdr:row>58</xdr:row>
      <xdr:rowOff>56032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958527"/>
          <a:ext cx="8382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150639</xdr:rowOff>
    </xdr:from>
    <xdr:ext cx="378565"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518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127762</xdr:rowOff>
    </xdr:from>
    <xdr:to>
      <xdr:col>55</xdr:col>
      <xdr:colOff>50800</xdr:colOff>
      <xdr:row>58</xdr:row>
      <xdr:rowOff>57912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90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33630</xdr:rowOff>
    </xdr:from>
    <xdr:to>
      <xdr:col>50</xdr:col>
      <xdr:colOff>114300</xdr:colOff>
      <xdr:row>58</xdr:row>
      <xdr:rowOff>56032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977730"/>
          <a:ext cx="889000" cy="2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82499</xdr:rowOff>
    </xdr:from>
    <xdr:to>
      <xdr:col>50</xdr:col>
      <xdr:colOff>165100</xdr:colOff>
      <xdr:row>58</xdr:row>
      <xdr:rowOff>12649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29176</xdr:rowOff>
    </xdr:from>
    <xdr:ext cx="378565"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50017" y="9630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132385</xdr:rowOff>
    </xdr:from>
    <xdr:to>
      <xdr:col>45</xdr:col>
      <xdr:colOff>177800</xdr:colOff>
      <xdr:row>58</xdr:row>
      <xdr:rowOff>33630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905035"/>
          <a:ext cx="889000" cy="7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151536</xdr:rowOff>
    </xdr:from>
    <xdr:to>
      <xdr:col>46</xdr:col>
      <xdr:colOff>38100</xdr:colOff>
      <xdr:row>58</xdr:row>
      <xdr:rowOff>81686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98213</xdr:rowOff>
    </xdr:from>
    <xdr:ext cx="378565"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61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132385</xdr:rowOff>
    </xdr:from>
    <xdr:to>
      <xdr:col>41</xdr:col>
      <xdr:colOff>50800</xdr:colOff>
      <xdr:row>58</xdr:row>
      <xdr:rowOff>38202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905035"/>
          <a:ext cx="889000" cy="7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148793</xdr:rowOff>
    </xdr:from>
    <xdr:to>
      <xdr:col>41</xdr:col>
      <xdr:colOff>101600</xdr:colOff>
      <xdr:row>58</xdr:row>
      <xdr:rowOff>78943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70070</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72017" y="10014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162966</xdr:rowOff>
    </xdr:from>
    <xdr:to>
      <xdr:col>36</xdr:col>
      <xdr:colOff>165100</xdr:colOff>
      <xdr:row>58</xdr:row>
      <xdr:rowOff>93116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84243</xdr:rowOff>
    </xdr:from>
    <xdr:ext cx="378565"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3017" y="10028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135077</xdr:rowOff>
    </xdr:from>
    <xdr:to>
      <xdr:col>55</xdr:col>
      <xdr:colOff>50800</xdr:colOff>
      <xdr:row>58</xdr:row>
      <xdr:rowOff>65227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0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106189</xdr:rowOff>
    </xdr:from>
    <xdr:ext cx="378565"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78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5232</xdr:rowOff>
    </xdr:from>
    <xdr:to>
      <xdr:col>50</xdr:col>
      <xdr:colOff>165100</xdr:colOff>
      <xdr:row>58</xdr:row>
      <xdr:rowOff>106832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4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97959</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50017" y="10042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154280</xdr:rowOff>
    </xdr:from>
    <xdr:to>
      <xdr:col>46</xdr:col>
      <xdr:colOff>38100</xdr:colOff>
      <xdr:row>58</xdr:row>
      <xdr:rowOff>84430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2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75557</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61017" y="10019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81585</xdr:rowOff>
    </xdr:from>
    <xdr:to>
      <xdr:col>41</xdr:col>
      <xdr:colOff>101600</xdr:colOff>
      <xdr:row>58</xdr:row>
      <xdr:rowOff>11735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5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28262</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2017" y="96294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158852</xdr:rowOff>
    </xdr:from>
    <xdr:to>
      <xdr:col>36</xdr:col>
      <xdr:colOff>165100</xdr:colOff>
      <xdr:row>58</xdr:row>
      <xdr:rowOff>89002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3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105529</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83017" y="9706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55529</xdr:rowOff>
    </xdr:from>
    <xdr:to>
      <xdr:col>54</xdr:col>
      <xdr:colOff>189865</xdr:colOff>
      <xdr:row>78</xdr:row>
      <xdr:rowOff>14061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57029"/>
          <a:ext cx="1270" cy="1330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17888</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3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14061</xdr:rowOff>
    </xdr:from>
    <xdr:to>
      <xdr:col>55</xdr:col>
      <xdr:colOff>88900</xdr:colOff>
      <xdr:row>78</xdr:row>
      <xdr:rowOff>14061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38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2206</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55529</xdr:rowOff>
    </xdr:from>
    <xdr:to>
      <xdr:col>55</xdr:col>
      <xdr:colOff>88900</xdr:colOff>
      <xdr:row>70</xdr:row>
      <xdr:rowOff>55529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57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157714</xdr:rowOff>
    </xdr:from>
    <xdr:to>
      <xdr:col>55</xdr:col>
      <xdr:colOff>0</xdr:colOff>
      <xdr:row>78</xdr:row>
      <xdr:rowOff>17582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359364"/>
          <a:ext cx="8382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74378</xdr:rowOff>
    </xdr:from>
    <xdr:ext cx="469744"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2933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51501</xdr:rowOff>
    </xdr:from>
    <xdr:to>
      <xdr:col>55</xdr:col>
      <xdr:colOff>50800</xdr:colOff>
      <xdr:row>76</xdr:row>
      <xdr:rowOff>153101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17582</xdr:rowOff>
    </xdr:from>
    <xdr:to>
      <xdr:col>50</xdr:col>
      <xdr:colOff>114300</xdr:colOff>
      <xdr:row>78</xdr:row>
      <xdr:rowOff>21056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390682"/>
          <a:ext cx="889000" cy="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54702</xdr:rowOff>
    </xdr:from>
    <xdr:to>
      <xdr:col>50</xdr:col>
      <xdr:colOff>165100</xdr:colOff>
      <xdr:row>76</xdr:row>
      <xdr:rowOff>156302</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1378</xdr:rowOff>
    </xdr:from>
    <xdr:ext cx="469744"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404428" y="1286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21056</xdr:rowOff>
    </xdr:from>
    <xdr:to>
      <xdr:col>45</xdr:col>
      <xdr:colOff>177800</xdr:colOff>
      <xdr:row>78</xdr:row>
      <xdr:rowOff>24119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394156"/>
          <a:ext cx="889000" cy="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102524</xdr:rowOff>
    </xdr:from>
    <xdr:to>
      <xdr:col>46</xdr:col>
      <xdr:colOff>38100</xdr:colOff>
      <xdr:row>77</xdr:row>
      <xdr:rowOff>32674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49202</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515428" y="1290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18907</xdr:rowOff>
    </xdr:from>
    <xdr:to>
      <xdr:col>41</xdr:col>
      <xdr:colOff>50800</xdr:colOff>
      <xdr:row>78</xdr:row>
      <xdr:rowOff>24119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3392007"/>
          <a:ext cx="8890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118618</xdr:rowOff>
    </xdr:from>
    <xdr:to>
      <xdr:col>41</xdr:col>
      <xdr:colOff>101600</xdr:colOff>
      <xdr:row>77</xdr:row>
      <xdr:rowOff>48768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65295</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626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169824</xdr:rowOff>
    </xdr:from>
    <xdr:to>
      <xdr:col>36</xdr:col>
      <xdr:colOff>165100</xdr:colOff>
      <xdr:row>77</xdr:row>
      <xdr:rowOff>99974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116501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37428" y="1297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106914</xdr:rowOff>
    </xdr:from>
    <xdr:to>
      <xdr:col>55</xdr:col>
      <xdr:colOff>50800</xdr:colOff>
      <xdr:row>78</xdr:row>
      <xdr:rowOff>37064</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0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21841</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22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138232</xdr:rowOff>
    </xdr:from>
    <xdr:to>
      <xdr:col>50</xdr:col>
      <xdr:colOff>165100</xdr:colOff>
      <xdr:row>78</xdr:row>
      <xdr:rowOff>68382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33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59509</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43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141706</xdr:rowOff>
    </xdr:from>
    <xdr:to>
      <xdr:col>46</xdr:col>
      <xdr:colOff>38100</xdr:colOff>
      <xdr:row>78</xdr:row>
      <xdr:rowOff>71856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4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62983</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43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144769</xdr:rowOff>
    </xdr:from>
    <xdr:to>
      <xdr:col>41</xdr:col>
      <xdr:colOff>101600</xdr:colOff>
      <xdr:row>78</xdr:row>
      <xdr:rowOff>74919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4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66046</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43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139557</xdr:rowOff>
    </xdr:from>
    <xdr:to>
      <xdr:col>36</xdr:col>
      <xdr:colOff>165100</xdr:colOff>
      <xdr:row>78</xdr:row>
      <xdr:rowOff>69707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4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60834</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433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132745</xdr:rowOff>
    </xdr:from>
    <xdr:to>
      <xdr:col>54</xdr:col>
      <xdr:colOff>189865</xdr:colOff>
      <xdr:row>97</xdr:row>
      <xdr:rowOff>78161</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flipV="1">
          <a:off x="10475595" y="15563245"/>
          <a:ext cx="1270" cy="1145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81988</xdr:rowOff>
    </xdr:from>
    <xdr:ext cx="534377" cy="259045"/>
    <xdr:sp macro="" textlink="">
      <xdr:nvSpPr>
        <xdr:cNvPr id="450" name="土木費最小値テキスト">
          <a:extLst>
            <a:ext uri="{FF2B5EF4-FFF2-40B4-BE49-F238E27FC236}">
              <a16:creationId xmlns:a16="http://schemas.microsoft.com/office/drawing/2014/main" id="{00000000-0008-0000-0700-0000C2010000}"/>
            </a:ext>
          </a:extLst>
        </xdr:cNvPr>
        <xdr:cNvSpPr txBox="1"/>
      </xdr:nvSpPr>
      <xdr:spPr>
        <a:xfrm>
          <a:off x="10528300" y="167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78161</xdr:rowOff>
    </xdr:from>
    <xdr:to>
      <xdr:col>55</xdr:col>
      <xdr:colOff>88900</xdr:colOff>
      <xdr:row>97</xdr:row>
      <xdr:rowOff>78161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67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79422</xdr:rowOff>
    </xdr:from>
    <xdr:ext cx="599010" cy="259045"/>
    <xdr:sp macro="" textlink="">
      <xdr:nvSpPr>
        <xdr:cNvPr id="452" name="土木費最大値テキスト">
          <a:extLst>
            <a:ext uri="{FF2B5EF4-FFF2-40B4-BE49-F238E27FC236}">
              <a16:creationId xmlns:a16="http://schemas.microsoft.com/office/drawing/2014/main" id="{00000000-0008-0000-0700-0000C4010000}"/>
            </a:ext>
          </a:extLst>
        </xdr:cNvPr>
        <xdr:cNvSpPr txBox="1"/>
      </xdr:nvSpPr>
      <xdr:spPr>
        <a:xfrm>
          <a:off x="10528300" y="1533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132745</xdr:rowOff>
    </xdr:from>
    <xdr:to>
      <xdr:col>55</xdr:col>
      <xdr:colOff>88900</xdr:colOff>
      <xdr:row>90</xdr:row>
      <xdr:rowOff>132745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5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57798</xdr:rowOff>
    </xdr:from>
    <xdr:to>
      <xdr:col>55</xdr:col>
      <xdr:colOff>0</xdr:colOff>
      <xdr:row>97</xdr:row>
      <xdr:rowOff>77584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9639300" y="16688448"/>
          <a:ext cx="838200" cy="1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82700</xdr:rowOff>
    </xdr:from>
    <xdr:ext cx="534377" cy="259045"/>
    <xdr:sp macro="" textlink="">
      <xdr:nvSpPr>
        <xdr:cNvPr id="455" name="土木費平均値テキスト">
          <a:extLst>
            <a:ext uri="{FF2B5EF4-FFF2-40B4-BE49-F238E27FC236}">
              <a16:creationId xmlns:a16="http://schemas.microsoft.com/office/drawing/2014/main" id="{00000000-0008-0000-0700-0000C7010000}"/>
            </a:ext>
          </a:extLst>
        </xdr:cNvPr>
        <xdr:cNvSpPr txBox="1"/>
      </xdr:nvSpPr>
      <xdr:spPr>
        <a:xfrm>
          <a:off x="10528300" y="1637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59823</xdr:rowOff>
    </xdr:from>
    <xdr:to>
      <xdr:col>55</xdr:col>
      <xdr:colOff>50800</xdr:colOff>
      <xdr:row>96</xdr:row>
      <xdr:rowOff>161423</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10426700" y="1651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51980</xdr:rowOff>
    </xdr:from>
    <xdr:to>
      <xdr:col>50</xdr:col>
      <xdr:colOff>114300</xdr:colOff>
      <xdr:row>97</xdr:row>
      <xdr:rowOff>77584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8750300" y="16682630"/>
          <a:ext cx="889000" cy="2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94867</xdr:rowOff>
    </xdr:from>
    <xdr:to>
      <xdr:col>50</xdr:col>
      <xdr:colOff>165100</xdr:colOff>
      <xdr:row>97</xdr:row>
      <xdr:rowOff>25017</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9588500" y="1655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41544</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9372111" y="1632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51980</xdr:rowOff>
    </xdr:from>
    <xdr:to>
      <xdr:col>45</xdr:col>
      <xdr:colOff>177800</xdr:colOff>
      <xdr:row>97</xdr:row>
      <xdr:rowOff>73468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7861300" y="16682630"/>
          <a:ext cx="8890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108336</xdr:rowOff>
    </xdr:from>
    <xdr:to>
      <xdr:col>46</xdr:col>
      <xdr:colOff>38100</xdr:colOff>
      <xdr:row>97</xdr:row>
      <xdr:rowOff>38486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8699500" y="1656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55013</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8483111" y="1634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40007</xdr:rowOff>
    </xdr:from>
    <xdr:to>
      <xdr:col>41</xdr:col>
      <xdr:colOff>50800</xdr:colOff>
      <xdr:row>97</xdr:row>
      <xdr:rowOff>73468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972300" y="16670657"/>
          <a:ext cx="889000" cy="3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97346</xdr:rowOff>
    </xdr:from>
    <xdr:to>
      <xdr:col>41</xdr:col>
      <xdr:colOff>101600</xdr:colOff>
      <xdr:row>97</xdr:row>
      <xdr:rowOff>27496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7810500" y="1655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44023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7594111" y="1633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101815</xdr:rowOff>
    </xdr:from>
    <xdr:to>
      <xdr:col>36</xdr:col>
      <xdr:colOff>165100</xdr:colOff>
      <xdr:row>97</xdr:row>
      <xdr:rowOff>31965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6921500" y="165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48492</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705111" y="1633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6998</xdr:rowOff>
    </xdr:from>
    <xdr:to>
      <xdr:col>55</xdr:col>
      <xdr:colOff>50800</xdr:colOff>
      <xdr:row>97</xdr:row>
      <xdr:rowOff>108598</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10426700" y="1663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93375</xdr:rowOff>
    </xdr:from>
    <xdr:ext cx="534377" cy="259045"/>
    <xdr:sp macro="" textlink="">
      <xdr:nvSpPr>
        <xdr:cNvPr id="474" name="土木費該当値テキスト">
          <a:extLst>
            <a:ext uri="{FF2B5EF4-FFF2-40B4-BE49-F238E27FC236}">
              <a16:creationId xmlns:a16="http://schemas.microsoft.com/office/drawing/2014/main" id="{00000000-0008-0000-0700-0000DA010000}"/>
            </a:ext>
          </a:extLst>
        </xdr:cNvPr>
        <xdr:cNvSpPr txBox="1"/>
      </xdr:nvSpPr>
      <xdr:spPr>
        <a:xfrm>
          <a:off x="10528300" y="1655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26784</xdr:rowOff>
    </xdr:from>
    <xdr:to>
      <xdr:col>50</xdr:col>
      <xdr:colOff>165100</xdr:colOff>
      <xdr:row>97</xdr:row>
      <xdr:rowOff>128384</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9588500" y="1665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119511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372111" y="1675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1180</xdr:rowOff>
    </xdr:from>
    <xdr:to>
      <xdr:col>46</xdr:col>
      <xdr:colOff>38100</xdr:colOff>
      <xdr:row>97</xdr:row>
      <xdr:rowOff>102780</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8699500" y="1663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93907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72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22668</xdr:rowOff>
    </xdr:from>
    <xdr:to>
      <xdr:col>41</xdr:col>
      <xdr:colOff>101600</xdr:colOff>
      <xdr:row>97</xdr:row>
      <xdr:rowOff>124268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7810500" y="1665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115395</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74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160657</xdr:rowOff>
    </xdr:from>
    <xdr:to>
      <xdr:col>36</xdr:col>
      <xdr:colOff>165100</xdr:colOff>
      <xdr:row>97</xdr:row>
      <xdr:rowOff>90807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6921500" y="1661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81934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71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消防費グラフ枠">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160274</xdr:rowOff>
    </xdr:from>
    <xdr:to>
      <xdr:col>85</xdr:col>
      <xdr:colOff>126364</xdr:colOff>
      <xdr:row>38</xdr:row>
      <xdr:rowOff>97180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flipV="1">
          <a:off x="16317595" y="5475224"/>
          <a:ext cx="1269" cy="1137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101007</xdr:rowOff>
    </xdr:from>
    <xdr:ext cx="378565" cy="259045"/>
    <xdr:sp macro="" textlink="">
      <xdr:nvSpPr>
        <xdr:cNvPr id="505" name="消防費最小値テキスト">
          <a:extLst>
            <a:ext uri="{FF2B5EF4-FFF2-40B4-BE49-F238E27FC236}">
              <a16:creationId xmlns:a16="http://schemas.microsoft.com/office/drawing/2014/main" id="{00000000-0008-0000-0700-0000F9010000}"/>
            </a:ext>
          </a:extLst>
        </xdr:cNvPr>
        <xdr:cNvSpPr txBox="1"/>
      </xdr:nvSpPr>
      <xdr:spPr>
        <a:xfrm>
          <a:off x="16370300" y="661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97180</xdr:rowOff>
    </xdr:from>
    <xdr:to>
      <xdr:col>86</xdr:col>
      <xdr:colOff>25400</xdr:colOff>
      <xdr:row>38</xdr:row>
      <xdr:rowOff>97180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661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106951</xdr:rowOff>
    </xdr:from>
    <xdr:ext cx="534377" cy="259045"/>
    <xdr:sp macro="" textlink="">
      <xdr:nvSpPr>
        <xdr:cNvPr id="507" name="消防費最大値テキスト">
          <a:extLst>
            <a:ext uri="{FF2B5EF4-FFF2-40B4-BE49-F238E27FC236}">
              <a16:creationId xmlns:a16="http://schemas.microsoft.com/office/drawing/2014/main" id="{00000000-0008-0000-0700-0000FB010000}"/>
            </a:ext>
          </a:extLst>
        </xdr:cNvPr>
        <xdr:cNvSpPr txBox="1"/>
      </xdr:nvSpPr>
      <xdr:spPr>
        <a:xfrm>
          <a:off x="16370300" y="52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160274</xdr:rowOff>
    </xdr:from>
    <xdr:to>
      <xdr:col>86</xdr:col>
      <xdr:colOff>25400</xdr:colOff>
      <xdr:row>31</xdr:row>
      <xdr:rowOff>160274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547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56581</xdr:rowOff>
    </xdr:from>
    <xdr:to>
      <xdr:col>85</xdr:col>
      <xdr:colOff>127000</xdr:colOff>
      <xdr:row>38</xdr:row>
      <xdr:rowOff>62433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5481300" y="6571681"/>
          <a:ext cx="838200" cy="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106656</xdr:rowOff>
    </xdr:from>
    <xdr:ext cx="469744" cy="259045"/>
    <xdr:sp macro="" textlink="">
      <xdr:nvSpPr>
        <xdr:cNvPr id="510" name="消防費平均値テキスト">
          <a:extLst>
            <a:ext uri="{FF2B5EF4-FFF2-40B4-BE49-F238E27FC236}">
              <a16:creationId xmlns:a16="http://schemas.microsoft.com/office/drawing/2014/main" id="{00000000-0008-0000-0700-0000FE010000}"/>
            </a:ext>
          </a:extLst>
        </xdr:cNvPr>
        <xdr:cNvSpPr txBox="1"/>
      </xdr:nvSpPr>
      <xdr:spPr>
        <a:xfrm>
          <a:off x="16370300" y="6278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83779</xdr:rowOff>
    </xdr:from>
    <xdr:to>
      <xdr:col>85</xdr:col>
      <xdr:colOff>177800</xdr:colOff>
      <xdr:row>38</xdr:row>
      <xdr:rowOff>13929</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6268700" y="642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42407</xdr:rowOff>
    </xdr:from>
    <xdr:to>
      <xdr:col>81</xdr:col>
      <xdr:colOff>50800</xdr:colOff>
      <xdr:row>38</xdr:row>
      <xdr:rowOff>62433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4592300" y="6557507"/>
          <a:ext cx="889000" cy="2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87163</xdr:rowOff>
    </xdr:from>
    <xdr:to>
      <xdr:col>81</xdr:col>
      <xdr:colOff>101600</xdr:colOff>
      <xdr:row>38</xdr:row>
      <xdr:rowOff>17312</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54305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33840</xdr:rowOff>
    </xdr:from>
    <xdr:ext cx="469744"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5246428" y="620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42407</xdr:rowOff>
    </xdr:from>
    <xdr:to>
      <xdr:col>76</xdr:col>
      <xdr:colOff>114300</xdr:colOff>
      <xdr:row>38</xdr:row>
      <xdr:rowOff>64216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3703300" y="6557507"/>
          <a:ext cx="889000" cy="2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119441</xdr:rowOff>
    </xdr:from>
    <xdr:to>
      <xdr:col>76</xdr:col>
      <xdr:colOff>165100</xdr:colOff>
      <xdr:row>38</xdr:row>
      <xdr:rowOff>49591</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4541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66118</xdr:rowOff>
    </xdr:from>
    <xdr:ext cx="469744"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4357428" y="623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64216</xdr:rowOff>
    </xdr:from>
    <xdr:to>
      <xdr:col>71</xdr:col>
      <xdr:colOff>177800</xdr:colOff>
      <xdr:row>38</xdr:row>
      <xdr:rowOff>65405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2814300" y="6579316"/>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101107</xdr:rowOff>
    </xdr:from>
    <xdr:to>
      <xdr:col>72</xdr:col>
      <xdr:colOff>38100</xdr:colOff>
      <xdr:row>38</xdr:row>
      <xdr:rowOff>31257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3652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47784</xdr:rowOff>
    </xdr:from>
    <xdr:ext cx="469744"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3468428" y="621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24709</xdr:rowOff>
    </xdr:from>
    <xdr:to>
      <xdr:col>67</xdr:col>
      <xdr:colOff>101600</xdr:colOff>
      <xdr:row>37</xdr:row>
      <xdr:rowOff>126309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2763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142836</xdr:rowOff>
    </xdr:from>
    <xdr:ext cx="469744"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2579428" y="614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5781</xdr:rowOff>
    </xdr:from>
    <xdr:to>
      <xdr:col>85</xdr:col>
      <xdr:colOff>177800</xdr:colOff>
      <xdr:row>38</xdr:row>
      <xdr:rowOff>107381</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6268700" y="652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92158</xdr:rowOff>
    </xdr:from>
    <xdr:ext cx="469744" cy="259045"/>
    <xdr:sp macro="" textlink="">
      <xdr:nvSpPr>
        <xdr:cNvPr id="529" name="消防費該当値テキスト">
          <a:extLst>
            <a:ext uri="{FF2B5EF4-FFF2-40B4-BE49-F238E27FC236}">
              <a16:creationId xmlns:a16="http://schemas.microsoft.com/office/drawing/2014/main" id="{00000000-0008-0000-0700-000011020000}"/>
            </a:ext>
          </a:extLst>
        </xdr:cNvPr>
        <xdr:cNvSpPr txBox="1"/>
      </xdr:nvSpPr>
      <xdr:spPr>
        <a:xfrm>
          <a:off x="16370300" y="643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11633</xdr:rowOff>
    </xdr:from>
    <xdr:to>
      <xdr:col>81</xdr:col>
      <xdr:colOff>101600</xdr:colOff>
      <xdr:row>38</xdr:row>
      <xdr:rowOff>113233</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5430500" y="652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104360</xdr:rowOff>
    </xdr:from>
    <xdr:ext cx="469744"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46428" y="661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163057</xdr:rowOff>
    </xdr:from>
    <xdr:to>
      <xdr:col>76</xdr:col>
      <xdr:colOff>165100</xdr:colOff>
      <xdr:row>38</xdr:row>
      <xdr:rowOff>93207</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4541500" y="650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84334</xdr:rowOff>
    </xdr:from>
    <xdr:ext cx="469744"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57428" y="659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13416</xdr:rowOff>
    </xdr:from>
    <xdr:to>
      <xdr:col>72</xdr:col>
      <xdr:colOff>38100</xdr:colOff>
      <xdr:row>38</xdr:row>
      <xdr:rowOff>115016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3652500" y="652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106143</xdr:rowOff>
    </xdr:from>
    <xdr:ext cx="469744"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68428" y="662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14605</xdr:rowOff>
    </xdr:from>
    <xdr:to>
      <xdr:col>67</xdr:col>
      <xdr:colOff>101600</xdr:colOff>
      <xdr:row>38</xdr:row>
      <xdr:rowOff>116205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2763500" y="652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107332</xdr:rowOff>
    </xdr:from>
    <xdr:ext cx="469744"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79428" y="662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教育費グラフ枠">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43171</xdr:rowOff>
    </xdr:from>
    <xdr:to>
      <xdr:col>85</xdr:col>
      <xdr:colOff>126364</xdr:colOff>
      <xdr:row>57</xdr:row>
      <xdr:rowOff>101057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flipV="1">
          <a:off x="16317595" y="8958571"/>
          <a:ext cx="1269" cy="91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104884</xdr:rowOff>
    </xdr:from>
    <xdr:ext cx="534377" cy="259045"/>
    <xdr:sp macro="" textlink="">
      <xdr:nvSpPr>
        <xdr:cNvPr id="560" name="教育費最小値テキスト">
          <a:extLst>
            <a:ext uri="{FF2B5EF4-FFF2-40B4-BE49-F238E27FC236}">
              <a16:creationId xmlns:a16="http://schemas.microsoft.com/office/drawing/2014/main" id="{00000000-0008-0000-0700-000030020000}"/>
            </a:ext>
          </a:extLst>
        </xdr:cNvPr>
        <xdr:cNvSpPr txBox="1"/>
      </xdr:nvSpPr>
      <xdr:spPr>
        <a:xfrm>
          <a:off x="16370300" y="987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101057</xdr:rowOff>
    </xdr:from>
    <xdr:to>
      <xdr:col>86</xdr:col>
      <xdr:colOff>25400</xdr:colOff>
      <xdr:row>57</xdr:row>
      <xdr:rowOff>101057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6230600" y="98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161298</xdr:rowOff>
    </xdr:from>
    <xdr:ext cx="599010" cy="259045"/>
    <xdr:sp macro="" textlink="">
      <xdr:nvSpPr>
        <xdr:cNvPr id="562" name="教育費最大値テキスト">
          <a:extLst>
            <a:ext uri="{FF2B5EF4-FFF2-40B4-BE49-F238E27FC236}">
              <a16:creationId xmlns:a16="http://schemas.microsoft.com/office/drawing/2014/main" id="{00000000-0008-0000-0700-000032020000}"/>
            </a:ext>
          </a:extLst>
        </xdr:cNvPr>
        <xdr:cNvSpPr txBox="1"/>
      </xdr:nvSpPr>
      <xdr:spPr>
        <a:xfrm>
          <a:off x="16370300" y="873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43171</xdr:rowOff>
    </xdr:from>
    <xdr:to>
      <xdr:col>86</xdr:col>
      <xdr:colOff>25400</xdr:colOff>
      <xdr:row>52</xdr:row>
      <xdr:rowOff>43171</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230600" y="89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31426</xdr:rowOff>
    </xdr:from>
    <xdr:to>
      <xdr:col>85</xdr:col>
      <xdr:colOff>127000</xdr:colOff>
      <xdr:row>57</xdr:row>
      <xdr:rowOff>104377</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5481300" y="9804076"/>
          <a:ext cx="838200" cy="7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137678</xdr:rowOff>
    </xdr:from>
    <xdr:ext cx="534377" cy="259045"/>
    <xdr:sp macro="" textlink="">
      <xdr:nvSpPr>
        <xdr:cNvPr id="565" name="教育費平均値テキスト">
          <a:extLst>
            <a:ext uri="{FF2B5EF4-FFF2-40B4-BE49-F238E27FC236}">
              <a16:creationId xmlns:a16="http://schemas.microsoft.com/office/drawing/2014/main" id="{00000000-0008-0000-0700-000035020000}"/>
            </a:ext>
          </a:extLst>
        </xdr:cNvPr>
        <xdr:cNvSpPr txBox="1"/>
      </xdr:nvSpPr>
      <xdr:spPr>
        <a:xfrm>
          <a:off x="16370300" y="9567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114801</xdr:rowOff>
    </xdr:from>
    <xdr:to>
      <xdr:col>85</xdr:col>
      <xdr:colOff>177800</xdr:colOff>
      <xdr:row>57</xdr:row>
      <xdr:rowOff>44951</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6268700" y="9716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104377</xdr:rowOff>
    </xdr:from>
    <xdr:to>
      <xdr:col>81</xdr:col>
      <xdr:colOff>50800</xdr:colOff>
      <xdr:row>57</xdr:row>
      <xdr:rowOff>115025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4592300" y="9877027"/>
          <a:ext cx="889000" cy="1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121979</xdr:rowOff>
    </xdr:from>
    <xdr:to>
      <xdr:col>81</xdr:col>
      <xdr:colOff>101600</xdr:colOff>
      <xdr:row>57</xdr:row>
      <xdr:rowOff>52129</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5430500" y="972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68656</xdr:rowOff>
    </xdr:from>
    <xdr:ext cx="534377"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5214111" y="949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114426</xdr:rowOff>
    </xdr:from>
    <xdr:to>
      <xdr:col>76</xdr:col>
      <xdr:colOff>114300</xdr:colOff>
      <xdr:row>57</xdr:row>
      <xdr:rowOff>115025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3703300" y="9887076"/>
          <a:ext cx="889000" cy="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132494</xdr:rowOff>
    </xdr:from>
    <xdr:to>
      <xdr:col>76</xdr:col>
      <xdr:colOff>165100</xdr:colOff>
      <xdr:row>57</xdr:row>
      <xdr:rowOff>62644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4541500" y="973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79171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4325111" y="950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107467</xdr:rowOff>
    </xdr:from>
    <xdr:to>
      <xdr:col>71</xdr:col>
      <xdr:colOff>177800</xdr:colOff>
      <xdr:row>57</xdr:row>
      <xdr:rowOff>114426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814300" y="9880117"/>
          <a:ext cx="889000" cy="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165335</xdr:rowOff>
    </xdr:from>
    <xdr:to>
      <xdr:col>72</xdr:col>
      <xdr:colOff>38100</xdr:colOff>
      <xdr:row>57</xdr:row>
      <xdr:rowOff>95485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3652500" y="976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112012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3436111" y="954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165605</xdr:rowOff>
    </xdr:from>
    <xdr:to>
      <xdr:col>67</xdr:col>
      <xdr:colOff>101600</xdr:colOff>
      <xdr:row>57</xdr:row>
      <xdr:rowOff>95755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2763500" y="976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112282</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2547111" y="954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152076</xdr:rowOff>
    </xdr:from>
    <xdr:to>
      <xdr:col>85</xdr:col>
      <xdr:colOff>177800</xdr:colOff>
      <xdr:row>57</xdr:row>
      <xdr:rowOff>82226</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6268700" y="975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93227</xdr:rowOff>
    </xdr:from>
    <xdr:ext cx="534377" cy="259045"/>
    <xdr:sp macro="" textlink="">
      <xdr:nvSpPr>
        <xdr:cNvPr id="584" name="教育費該当値テキスト">
          <a:extLst>
            <a:ext uri="{FF2B5EF4-FFF2-40B4-BE49-F238E27FC236}">
              <a16:creationId xmlns:a16="http://schemas.microsoft.com/office/drawing/2014/main" id="{00000000-0008-0000-0700-000048020000}"/>
            </a:ext>
          </a:extLst>
        </xdr:cNvPr>
        <xdr:cNvSpPr txBox="1"/>
      </xdr:nvSpPr>
      <xdr:spPr>
        <a:xfrm>
          <a:off x="16370300" y="969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53577</xdr:rowOff>
    </xdr:from>
    <xdr:to>
      <xdr:col>81</xdr:col>
      <xdr:colOff>101600</xdr:colOff>
      <xdr:row>57</xdr:row>
      <xdr:rowOff>155177</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5430500" y="982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146304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91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64225</xdr:rowOff>
    </xdr:from>
    <xdr:to>
      <xdr:col>76</xdr:col>
      <xdr:colOff>165100</xdr:colOff>
      <xdr:row>57</xdr:row>
      <xdr:rowOff>165825</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4541500" y="983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156952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92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63626</xdr:rowOff>
    </xdr:from>
    <xdr:to>
      <xdr:col>72</xdr:col>
      <xdr:colOff>38100</xdr:colOff>
      <xdr:row>57</xdr:row>
      <xdr:rowOff>165226</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3652500" y="983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156353</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92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56667</xdr:rowOff>
    </xdr:from>
    <xdr:to>
      <xdr:col>67</xdr:col>
      <xdr:colOff>101600</xdr:colOff>
      <xdr:row>57</xdr:row>
      <xdr:rowOff>158267</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2763500" y="982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149394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92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災害復旧費グラフ枠">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15" name="災害復旧費最小値テキスト">
          <a:extLst>
            <a:ext uri="{FF2B5EF4-FFF2-40B4-BE49-F238E27FC236}">
              <a16:creationId xmlns:a16="http://schemas.microsoft.com/office/drawing/2014/main" id="{00000000-0008-0000-0700-000067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17" name="災害復旧費最大値テキスト">
          <a:extLst>
            <a:ext uri="{FF2B5EF4-FFF2-40B4-BE49-F238E27FC236}">
              <a16:creationId xmlns:a16="http://schemas.microsoft.com/office/drawing/2014/main" id="{00000000-0008-0000-0700-000069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20" name="災害復旧費平均値テキスト">
          <a:extLst>
            <a:ext uri="{FF2B5EF4-FFF2-40B4-BE49-F238E27FC236}">
              <a16:creationId xmlns:a16="http://schemas.microsoft.com/office/drawing/2014/main" id="{00000000-0008-0000-0700-00006C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88900</xdr:rowOff>
    </xdr:from>
    <xdr:to>
      <xdr:col>76</xdr:col>
      <xdr:colOff>165100</xdr:colOff>
      <xdr:row>77</xdr:row>
      <xdr:rowOff>19050</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4541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75</xdr:row>
      <xdr:rowOff>35577</xdr:rowOff>
    </xdr:from>
    <xdr:ext cx="313932"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4435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59690</xdr:rowOff>
    </xdr:from>
    <xdr:to>
      <xdr:col>71</xdr:col>
      <xdr:colOff>177800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814300" y="12918440"/>
          <a:ext cx="889000" cy="59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69</xdr:row>
      <xdr:rowOff>146050</xdr:rowOff>
    </xdr:from>
    <xdr:to>
      <xdr:col>72</xdr:col>
      <xdr:colOff>38100</xdr:colOff>
      <xdr:row>70</xdr:row>
      <xdr:rowOff>76200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3652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68</xdr:row>
      <xdr:rowOff>92727</xdr:rowOff>
    </xdr:from>
    <xdr:ext cx="313932"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3546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157480</xdr:rowOff>
    </xdr:from>
    <xdr:to>
      <xdr:col>67</xdr:col>
      <xdr:colOff>101600</xdr:colOff>
      <xdr:row>71</xdr:row>
      <xdr:rowOff>87630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2763500" y="1215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69</xdr:row>
      <xdr:rowOff>104157</xdr:rowOff>
    </xdr:from>
    <xdr:ext cx="313932"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2657333" y="1193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39" name="災害復旧費該当値テキスト">
          <a:extLst>
            <a:ext uri="{FF2B5EF4-FFF2-40B4-BE49-F238E27FC236}">
              <a16:creationId xmlns:a16="http://schemas.microsoft.com/office/drawing/2014/main" id="{00000000-0008-0000-0700-00007F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8890</xdr:rowOff>
    </xdr:from>
    <xdr:to>
      <xdr:col>67</xdr:col>
      <xdr:colOff>101600</xdr:colOff>
      <xdr:row>75</xdr:row>
      <xdr:rowOff>110490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2763500" y="1286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75</xdr:row>
      <xdr:rowOff>101617</xdr:rowOff>
    </xdr:from>
    <xdr:ext cx="313932"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57333" y="12960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公債費グラフ枠">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125161</xdr:rowOff>
    </xdr:from>
    <xdr:to>
      <xdr:col>85</xdr:col>
      <xdr:colOff>126364</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flipV="1">
          <a:off x="16317595" y="15555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70" name="公債費最小値テキスト">
          <a:extLst>
            <a:ext uri="{FF2B5EF4-FFF2-40B4-BE49-F238E27FC236}">
              <a16:creationId xmlns:a16="http://schemas.microsoft.com/office/drawing/2014/main" id="{00000000-0008-0000-0700-00009E020000}"/>
            </a:ext>
          </a:extLst>
        </xdr:cNvPr>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71838</xdr:rowOff>
    </xdr:from>
    <xdr:ext cx="534377" cy="259045"/>
    <xdr:sp macro="" textlink="">
      <xdr:nvSpPr>
        <xdr:cNvPr id="672" name="公債費最大値テキスト">
          <a:extLst>
            <a:ext uri="{FF2B5EF4-FFF2-40B4-BE49-F238E27FC236}">
              <a16:creationId xmlns:a16="http://schemas.microsoft.com/office/drawing/2014/main" id="{00000000-0008-0000-0700-0000A0020000}"/>
            </a:ext>
          </a:extLst>
        </xdr:cNvPr>
        <xdr:cNvSpPr txBox="1"/>
      </xdr:nvSpPr>
      <xdr:spPr>
        <a:xfrm>
          <a:off x="16370300" y="153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125161</xdr:rowOff>
    </xdr:from>
    <xdr:to>
      <xdr:col>86</xdr:col>
      <xdr:colOff>25400</xdr:colOff>
      <xdr:row>90</xdr:row>
      <xdr:rowOff>125161</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6230600" y="155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80950</xdr:rowOff>
    </xdr:from>
    <xdr:to>
      <xdr:col>85</xdr:col>
      <xdr:colOff>127000</xdr:colOff>
      <xdr:row>97</xdr:row>
      <xdr:rowOff>106096</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5481300" y="16711600"/>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171350</xdr:rowOff>
    </xdr:from>
    <xdr:ext cx="469744" cy="259045"/>
    <xdr:sp macro="" textlink="">
      <xdr:nvSpPr>
        <xdr:cNvPr id="675" name="公債費平均値テキスト">
          <a:extLst>
            <a:ext uri="{FF2B5EF4-FFF2-40B4-BE49-F238E27FC236}">
              <a16:creationId xmlns:a16="http://schemas.microsoft.com/office/drawing/2014/main" id="{00000000-0008-0000-0700-0000A3020000}"/>
            </a:ext>
          </a:extLst>
        </xdr:cNvPr>
        <xdr:cNvSpPr txBox="1"/>
      </xdr:nvSpPr>
      <xdr:spPr>
        <a:xfrm>
          <a:off x="16370300" y="16459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148473</xdr:rowOff>
    </xdr:from>
    <xdr:to>
      <xdr:col>85</xdr:col>
      <xdr:colOff>177800</xdr:colOff>
      <xdr:row>97</xdr:row>
      <xdr:rowOff>78623</xdr:rowOff>
    </xdr:to>
    <xdr:sp macro="" textlink="">
      <xdr:nvSpPr>
        <xdr:cNvPr id="676" name="フローチャート: 判断 675">
          <a:extLst>
            <a:ext uri="{FF2B5EF4-FFF2-40B4-BE49-F238E27FC236}">
              <a16:creationId xmlns:a16="http://schemas.microsoft.com/office/drawing/2014/main" id="{00000000-0008-0000-0700-0000A4020000}"/>
            </a:ext>
          </a:extLst>
        </xdr:cNvPr>
        <xdr:cNvSpPr/>
      </xdr:nvSpPr>
      <xdr:spPr>
        <a:xfrm>
          <a:off x="16268700" y="166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50409</xdr:rowOff>
    </xdr:from>
    <xdr:to>
      <xdr:col>81</xdr:col>
      <xdr:colOff>50800</xdr:colOff>
      <xdr:row>97</xdr:row>
      <xdr:rowOff>106096</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4592300" y="16681059"/>
          <a:ext cx="889000" cy="5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7107</xdr:rowOff>
    </xdr:from>
    <xdr:to>
      <xdr:col>81</xdr:col>
      <xdr:colOff>101600</xdr:colOff>
      <xdr:row>97</xdr:row>
      <xdr:rowOff>108707</xdr:rowOff>
    </xdr:to>
    <xdr:sp macro="" textlink="">
      <xdr:nvSpPr>
        <xdr:cNvPr id="678" name="フローチャート: 判断 677">
          <a:extLst>
            <a:ext uri="{FF2B5EF4-FFF2-40B4-BE49-F238E27FC236}">
              <a16:creationId xmlns:a16="http://schemas.microsoft.com/office/drawing/2014/main" id="{00000000-0008-0000-0700-0000A6020000}"/>
            </a:ext>
          </a:extLst>
        </xdr:cNvPr>
        <xdr:cNvSpPr/>
      </xdr:nvSpPr>
      <xdr:spPr>
        <a:xfrm>
          <a:off x="15430500" y="166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125234</xdr:rowOff>
    </xdr:from>
    <xdr:ext cx="469744"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5246428" y="164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67508</xdr:rowOff>
    </xdr:from>
    <xdr:to>
      <xdr:col>76</xdr:col>
      <xdr:colOff>114300</xdr:colOff>
      <xdr:row>97</xdr:row>
      <xdr:rowOff>50409</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3703300" y="16355258"/>
          <a:ext cx="889000" cy="32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134620</xdr:rowOff>
    </xdr:from>
    <xdr:to>
      <xdr:col>76</xdr:col>
      <xdr:colOff>165100</xdr:colOff>
      <xdr:row>97</xdr:row>
      <xdr:rowOff>64770</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4541500" y="1659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81297</xdr:rowOff>
    </xdr:from>
    <xdr:ext cx="469744"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4357428" y="1636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67508</xdr:rowOff>
    </xdr:from>
    <xdr:to>
      <xdr:col>71</xdr:col>
      <xdr:colOff>177800</xdr:colOff>
      <xdr:row>97</xdr:row>
      <xdr:rowOff>89088</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2814300" y="16355258"/>
          <a:ext cx="889000" cy="36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152953</xdr:rowOff>
    </xdr:from>
    <xdr:to>
      <xdr:col>72</xdr:col>
      <xdr:colOff>38100</xdr:colOff>
      <xdr:row>97</xdr:row>
      <xdr:rowOff>83103</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3652500" y="166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74230</xdr:rowOff>
    </xdr:from>
    <xdr:ext cx="469744"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3468428" y="1670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99369</xdr:rowOff>
    </xdr:from>
    <xdr:to>
      <xdr:col>67</xdr:col>
      <xdr:colOff>101600</xdr:colOff>
      <xdr:row>97</xdr:row>
      <xdr:rowOff>29519</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2763500" y="1655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46046</xdr:rowOff>
    </xdr:from>
    <xdr:ext cx="469744"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2579428" y="16333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30150</xdr:rowOff>
    </xdr:from>
    <xdr:to>
      <xdr:col>85</xdr:col>
      <xdr:colOff>177800</xdr:colOff>
      <xdr:row>97</xdr:row>
      <xdr:rowOff>131750</xdr:rowOff>
    </xdr:to>
    <xdr:sp macro="" textlink="">
      <xdr:nvSpPr>
        <xdr:cNvPr id="693" name="楕円 692">
          <a:extLst>
            <a:ext uri="{FF2B5EF4-FFF2-40B4-BE49-F238E27FC236}">
              <a16:creationId xmlns:a16="http://schemas.microsoft.com/office/drawing/2014/main" id="{00000000-0008-0000-0700-0000B5020000}"/>
            </a:ext>
          </a:extLst>
        </xdr:cNvPr>
        <xdr:cNvSpPr/>
      </xdr:nvSpPr>
      <xdr:spPr>
        <a:xfrm>
          <a:off x="16268700" y="1666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8577</xdr:rowOff>
    </xdr:from>
    <xdr:ext cx="469744" cy="259045"/>
    <xdr:sp macro="" textlink="">
      <xdr:nvSpPr>
        <xdr:cNvPr id="694" name="公債費該当値テキスト">
          <a:extLst>
            <a:ext uri="{FF2B5EF4-FFF2-40B4-BE49-F238E27FC236}">
              <a16:creationId xmlns:a16="http://schemas.microsoft.com/office/drawing/2014/main" id="{00000000-0008-0000-0700-0000B6020000}"/>
            </a:ext>
          </a:extLst>
        </xdr:cNvPr>
        <xdr:cNvSpPr txBox="1"/>
      </xdr:nvSpPr>
      <xdr:spPr>
        <a:xfrm>
          <a:off x="16370300" y="1663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55296</xdr:rowOff>
    </xdr:from>
    <xdr:to>
      <xdr:col>81</xdr:col>
      <xdr:colOff>101600</xdr:colOff>
      <xdr:row>97</xdr:row>
      <xdr:rowOff>156896</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5430500" y="1668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148023</xdr:rowOff>
    </xdr:from>
    <xdr:ext cx="469744"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46428" y="16778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171059</xdr:rowOff>
    </xdr:from>
    <xdr:to>
      <xdr:col>76</xdr:col>
      <xdr:colOff>165100</xdr:colOff>
      <xdr:row>97</xdr:row>
      <xdr:rowOff>101209</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4541500" y="1663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92336</xdr:rowOff>
    </xdr:from>
    <xdr:ext cx="469744"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57428" y="16722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16708</xdr:rowOff>
    </xdr:from>
    <xdr:to>
      <xdr:col>72</xdr:col>
      <xdr:colOff>38100</xdr:colOff>
      <xdr:row>95</xdr:row>
      <xdr:rowOff>118308</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3652500" y="1630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134835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07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38288</xdr:rowOff>
    </xdr:from>
    <xdr:to>
      <xdr:col>67</xdr:col>
      <xdr:colOff>101600</xdr:colOff>
      <xdr:row>97</xdr:row>
      <xdr:rowOff>139888</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2763500" y="1666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131015</xdr:rowOff>
    </xdr:from>
    <xdr:ext cx="469744"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79428" y="16761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30</xdr:row>
      <xdr:rowOff>111777</xdr:rowOff>
    </xdr:from>
    <xdr:ext cx="37702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諸支出金グラフ枠">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105410</xdr:rowOff>
    </xdr:from>
    <xdr:to>
      <xdr:col>116</xdr:col>
      <xdr:colOff>62864</xdr:colOff>
      <xdr:row>38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flipV="1">
          <a:off x="22159595" y="5248910"/>
          <a:ext cx="1269"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3" name="諸支出金最小値テキスト">
          <a:extLst>
            <a:ext uri="{FF2B5EF4-FFF2-40B4-BE49-F238E27FC236}">
              <a16:creationId xmlns:a16="http://schemas.microsoft.com/office/drawing/2014/main" id="{00000000-0008-0000-0700-0000D3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52087</xdr:rowOff>
    </xdr:from>
    <xdr:ext cx="378565" cy="259045"/>
    <xdr:sp macro="" textlink="">
      <xdr:nvSpPr>
        <xdr:cNvPr id="725" name="諸支出金最大値テキスト">
          <a:extLst>
            <a:ext uri="{FF2B5EF4-FFF2-40B4-BE49-F238E27FC236}">
              <a16:creationId xmlns:a16="http://schemas.microsoft.com/office/drawing/2014/main" id="{00000000-0008-0000-0700-0000D5020000}"/>
            </a:ext>
          </a:extLst>
        </xdr:cNvPr>
        <xdr:cNvSpPr txBox="1"/>
      </xdr:nvSpPr>
      <xdr:spPr>
        <a:xfrm>
          <a:off x="22212300" y="5024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105410</xdr:rowOff>
    </xdr:from>
    <xdr:to>
      <xdr:col>116</xdr:col>
      <xdr:colOff>152400</xdr:colOff>
      <xdr:row>30</xdr:row>
      <xdr:rowOff>105410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22072600" y="52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106062</xdr:rowOff>
    </xdr:from>
    <xdr:ext cx="313932" cy="259045"/>
    <xdr:sp macro="" textlink="">
      <xdr:nvSpPr>
        <xdr:cNvPr id="728" name="諸支出金平均値テキスト">
          <a:extLst>
            <a:ext uri="{FF2B5EF4-FFF2-40B4-BE49-F238E27FC236}">
              <a16:creationId xmlns:a16="http://schemas.microsoft.com/office/drawing/2014/main" id="{00000000-0008-0000-0700-0000D8020000}"/>
            </a:ext>
          </a:extLst>
        </xdr:cNvPr>
        <xdr:cNvSpPr txBox="1"/>
      </xdr:nvSpPr>
      <xdr:spPr>
        <a:xfrm>
          <a:off x="22212300" y="627826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83185</xdr:rowOff>
    </xdr:from>
    <xdr:to>
      <xdr:col>116</xdr:col>
      <xdr:colOff>114300</xdr:colOff>
      <xdr:row>38</xdr:row>
      <xdr:rowOff>13335</xdr:rowOff>
    </xdr:to>
    <xdr:sp macro="" textlink="">
      <xdr:nvSpPr>
        <xdr:cNvPr id="729" name="フローチャート: 判断 728">
          <a:extLst>
            <a:ext uri="{FF2B5EF4-FFF2-40B4-BE49-F238E27FC236}">
              <a16:creationId xmlns:a16="http://schemas.microsoft.com/office/drawing/2014/main" id="{00000000-0008-0000-0700-0000D9020000}"/>
            </a:ext>
          </a:extLst>
        </xdr:cNvPr>
        <xdr:cNvSpPr/>
      </xdr:nvSpPr>
      <xdr:spPr>
        <a:xfrm>
          <a:off x="22110700" y="64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71755</xdr:rowOff>
    </xdr:from>
    <xdr:to>
      <xdr:col>112</xdr:col>
      <xdr:colOff>38100</xdr:colOff>
      <xdr:row>37</xdr:row>
      <xdr:rowOff>1905</xdr:rowOff>
    </xdr:to>
    <xdr:sp macro="" textlink="">
      <xdr:nvSpPr>
        <xdr:cNvPr id="731" name="フローチャート: 判断 730">
          <a:extLst>
            <a:ext uri="{FF2B5EF4-FFF2-40B4-BE49-F238E27FC236}">
              <a16:creationId xmlns:a16="http://schemas.microsoft.com/office/drawing/2014/main" id="{00000000-0008-0000-0700-0000DB020000}"/>
            </a:ext>
          </a:extLst>
        </xdr:cNvPr>
        <xdr:cNvSpPr/>
      </xdr:nvSpPr>
      <xdr:spPr>
        <a:xfrm>
          <a:off x="212725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18432</xdr:rowOff>
    </xdr:from>
    <xdr:ext cx="313932"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21166333" y="6019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146050</xdr:rowOff>
    </xdr:from>
    <xdr:to>
      <xdr:col>107</xdr:col>
      <xdr:colOff>101600</xdr:colOff>
      <xdr:row>36</xdr:row>
      <xdr:rowOff>76200</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0383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34</xdr:row>
      <xdr:rowOff>92727</xdr:rowOff>
    </xdr:from>
    <xdr:ext cx="313932"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20277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26035</xdr:rowOff>
    </xdr:from>
    <xdr:to>
      <xdr:col>98</xdr:col>
      <xdr:colOff>38100</xdr:colOff>
      <xdr:row>37</xdr:row>
      <xdr:rowOff>127635</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18605500" y="636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144162</xdr:rowOff>
    </xdr:from>
    <xdr:ext cx="313932"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499333" y="614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6" name="楕円 745">
          <a:extLst>
            <a:ext uri="{FF2B5EF4-FFF2-40B4-BE49-F238E27FC236}">
              <a16:creationId xmlns:a16="http://schemas.microsoft.com/office/drawing/2014/main" id="{00000000-0008-0000-0700-0000EA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61612</xdr:rowOff>
    </xdr:from>
    <xdr:ext cx="249299" cy="259045"/>
    <xdr:sp macro="" textlink="">
      <xdr:nvSpPr>
        <xdr:cNvPr id="747" name="諸支出金該当値テキスト">
          <a:extLst>
            <a:ext uri="{FF2B5EF4-FFF2-40B4-BE49-F238E27FC236}">
              <a16:creationId xmlns:a16="http://schemas.microsoft.com/office/drawing/2014/main" id="{00000000-0008-0000-0700-0000EB020000}"/>
            </a:ext>
          </a:extLst>
        </xdr:cNvPr>
        <xdr:cNvSpPr txBox="1"/>
      </xdr:nvSpPr>
      <xdr:spPr>
        <a:xfrm>
          <a:off x="22212300" y="64052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0" name="前年度繰上充用金グラフ枠">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2" name="前年度繰上充用金最小値テキスト">
          <a:extLst>
            <a:ext uri="{FF2B5EF4-FFF2-40B4-BE49-F238E27FC236}">
              <a16:creationId xmlns:a16="http://schemas.microsoft.com/office/drawing/2014/main" id="{00000000-0008-0000-0700-00000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4" name="前年度繰上充用金最大値テキスト">
          <a:extLst>
            <a:ext uri="{FF2B5EF4-FFF2-40B4-BE49-F238E27FC236}">
              <a16:creationId xmlns:a16="http://schemas.microsoft.com/office/drawing/2014/main" id="{00000000-0008-0000-0700-00000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7" name="前年度繰上充用金平均値テキスト">
          <a:extLst>
            <a:ext uri="{FF2B5EF4-FFF2-40B4-BE49-F238E27FC236}">
              <a16:creationId xmlns:a16="http://schemas.microsoft.com/office/drawing/2014/main" id="{00000000-0008-0000-0700-00000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8" name="フローチャート: 判断 777">
          <a:extLst>
            <a:ext uri="{FF2B5EF4-FFF2-40B4-BE49-F238E27FC236}">
              <a16:creationId xmlns:a16="http://schemas.microsoft.com/office/drawing/2014/main" id="{00000000-0008-0000-0700-00000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0" name="フローチャート: 判断 779">
          <a:extLst>
            <a:ext uri="{FF2B5EF4-FFF2-40B4-BE49-F238E27FC236}">
              <a16:creationId xmlns:a16="http://schemas.microsoft.com/office/drawing/2014/main" id="{00000000-0008-0000-0700-00000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楕円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6" name="前年度繰上充用金該当値テキスト">
          <a:extLst>
            <a:ext uri="{FF2B5EF4-FFF2-40B4-BE49-F238E27FC236}">
              <a16:creationId xmlns:a16="http://schemas.microsoft.com/office/drawing/2014/main" id="{00000000-0008-0000-0700-00001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5" name="正方形/長方形 804">
          <a:extLst>
            <a:ext uri="{FF2B5EF4-FFF2-40B4-BE49-F238E27FC236}">
              <a16:creationId xmlns:a16="http://schemas.microsoft.com/office/drawing/2014/main" id="{00000000-0008-0000-0700-00002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6" name="正方形/長方形 805">
          <a:extLst>
            <a:ext uri="{FF2B5EF4-FFF2-40B4-BE49-F238E27FC236}">
              <a16:creationId xmlns:a16="http://schemas.microsoft.com/office/drawing/2014/main" id="{00000000-0008-0000-0700-00002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住民一人当たりコスト</a:t>
          </a:r>
          <a:r>
            <a:rPr kumimoji="1" lang="en-US" altLang="ja-JP" sz="1300">
              <a:latin typeface="ＭＳ Ｐゴシック" panose="020B0600070205080204" pitchFamily="50" charset="-128"/>
              <a:ea typeface="ＭＳ Ｐゴシック" panose="020B0600070205080204" pitchFamily="50" charset="-128"/>
            </a:rPr>
            <a:t>394,341</a:t>
          </a:r>
          <a:r>
            <a:rPr kumimoji="1" lang="ja-JP" altLang="en-US" sz="1300">
              <a:latin typeface="ＭＳ Ｐゴシック" panose="020B0600070205080204" pitchFamily="50" charset="-128"/>
              <a:ea typeface="ＭＳ Ｐゴシック" panose="020B0600070205080204" pitchFamily="50" charset="-128"/>
            </a:rPr>
            <a:t>円のうち、最も大きい民生費は、子どもの医療費助成や保育関連経費などの増により、この間右肩上がりの傾向となっている。</a:t>
          </a:r>
        </a:p>
        <a:p>
          <a:r>
            <a:rPr kumimoji="1" lang="ja-JP" altLang="en-US" sz="1300">
              <a:latin typeface="ＭＳ Ｐゴシック" panose="020B0600070205080204" pitchFamily="50" charset="-128"/>
              <a:ea typeface="ＭＳ Ｐゴシック" panose="020B0600070205080204" pitchFamily="50" charset="-128"/>
            </a:rPr>
            <a:t>２番目に大きい教育費は、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学校改築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関連経費の増等に伴い、大幅に増</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また、衛生費は、コロナワクチン接種をはじめとしたコロナ対策経費等の減により、大幅な減となっている。</a:t>
          </a: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なお、公債費は、借換債未発行に伴う経常的公債費の増などにより、増となっている。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東京都杉並区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実質収支比率は、分子の実質収支額、分母の標準財政規模ともに増となり、対前年度比</a:t>
          </a:r>
          <a:r>
            <a:rPr kumimoji="1" lang="en-US" altLang="ja-JP" sz="1400">
              <a:latin typeface="ＭＳ ゴシック" pitchFamily="49" charset="-128"/>
              <a:ea typeface="ＭＳ ゴシック" pitchFamily="49" charset="-128"/>
            </a:rPr>
            <a:t>0.4</a:t>
          </a:r>
          <a:r>
            <a:rPr kumimoji="1" lang="ja-JP" altLang="en-US" sz="1400">
              <a:latin typeface="ＭＳ ゴシック" pitchFamily="49" charset="-128"/>
              <a:ea typeface="ＭＳ ゴシック" pitchFamily="49" charset="-128"/>
            </a:rPr>
            <a:t>ポイント増の</a:t>
          </a:r>
          <a:r>
            <a:rPr kumimoji="1" lang="en-US" altLang="ja-JP" sz="1400">
              <a:latin typeface="ＭＳ ゴシック" pitchFamily="49" charset="-128"/>
              <a:ea typeface="ＭＳ ゴシック" pitchFamily="49" charset="-128"/>
            </a:rPr>
            <a:t>8.1</a:t>
          </a:r>
          <a:r>
            <a:rPr kumimoji="1" lang="ja-JP" altLang="en-US" sz="1400">
              <a:latin typeface="ＭＳ ゴシック" pitchFamily="49" charset="-128"/>
              <a:ea typeface="ＭＳ ゴシック" pitchFamily="49" charset="-128"/>
            </a:rPr>
            <a:t>％となった。</a:t>
          </a:r>
        </a:p>
        <a:p>
          <a:r>
            <a:rPr kumimoji="1" lang="ja-JP" altLang="en-US" sz="1300">
              <a:latin typeface="ＭＳ Ｐゴシック" panose="020B0600070205080204" pitchFamily="50" charset="-128"/>
              <a:ea typeface="ＭＳ Ｐゴシック" panose="020B0600070205080204" pitchFamily="50" charset="-128"/>
            </a:rPr>
            <a:t>また、財政調整基金残高について、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令和５年度は令和４年度比約１億円の増となったものの、標準財政規模の増が上回ったため、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標準財政規模に占める割合は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前年度比で減少した。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東京都杉並区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連結実質収支が黒字であるため、連結実質赤字比率は連続して生じていない。</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74" customWidth="1"/>
    <col min="12" max="12" width="2.1796875" style="174" customWidth="1"/>
    <col min="13" max="17" width="2.36328125" style="174" customWidth="1"/>
    <col min="18" max="119" width="2.08984375" style="174" customWidth="1"/>
    <col min="120" max="16384" width="0" style="174"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 thickBot="1" x14ac:dyDescent="0.25">
      <c r="B2" s="176" t="s">
        <v>77</v>
      </c>
      <c r="C2" s="176"/>
      <c r="D2" s="177"/>
    </row>
    <row r="3" spans="1:119" ht="18.75" customHeight="1" thickBot="1" x14ac:dyDescent="0.25">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237259100</v>
      </c>
      <c r="BO4" s="358"/>
      <c r="BP4" s="358"/>
      <c r="BQ4" s="358"/>
      <c r="BR4" s="358"/>
      <c r="BS4" s="358"/>
      <c r="BT4" s="358"/>
      <c r="BU4" s="359"/>
      <c r="BV4" s="357">
        <v>234566785</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8.1</v>
      </c>
      <c r="CU4" s="364"/>
      <c r="CV4" s="364"/>
      <c r="CW4" s="364"/>
      <c r="CX4" s="364"/>
      <c r="CY4" s="364"/>
      <c r="CZ4" s="364"/>
      <c r="DA4" s="365"/>
      <c r="DB4" s="363">
        <v>7.7</v>
      </c>
      <c r="DC4" s="364"/>
      <c r="DD4" s="364"/>
      <c r="DE4" s="364"/>
      <c r="DF4" s="364"/>
      <c r="DG4" s="364"/>
      <c r="DH4" s="364"/>
      <c r="DI4" s="365"/>
    </row>
    <row r="5" spans="1:119" ht="18.75" customHeight="1" x14ac:dyDescent="0.2">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225895261</v>
      </c>
      <c r="BO5" s="395"/>
      <c r="BP5" s="395"/>
      <c r="BQ5" s="395"/>
      <c r="BR5" s="395"/>
      <c r="BS5" s="395"/>
      <c r="BT5" s="395"/>
      <c r="BU5" s="396"/>
      <c r="BV5" s="394">
        <v>221710442</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80.7</v>
      </c>
      <c r="CU5" s="392"/>
      <c r="CV5" s="392"/>
      <c r="CW5" s="392"/>
      <c r="CX5" s="392"/>
      <c r="CY5" s="392"/>
      <c r="CZ5" s="392"/>
      <c r="DA5" s="393"/>
      <c r="DB5" s="391">
        <v>79.8</v>
      </c>
      <c r="DC5" s="392"/>
      <c r="DD5" s="392"/>
      <c r="DE5" s="392"/>
      <c r="DF5" s="392"/>
      <c r="DG5" s="392"/>
      <c r="DH5" s="392"/>
      <c r="DI5" s="393"/>
    </row>
    <row r="6" spans="1:119" ht="18.75" customHeight="1" x14ac:dyDescent="0.2">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101</v>
      </c>
      <c r="AV6" s="427"/>
      <c r="AW6" s="427"/>
      <c r="AX6" s="427"/>
      <c r="AY6" s="428" t="s">
        <v>98</v>
      </c>
      <c r="AZ6" s="429"/>
      <c r="BA6" s="429"/>
      <c r="BB6" s="429"/>
      <c r="BC6" s="429"/>
      <c r="BD6" s="429"/>
      <c r="BE6" s="429"/>
      <c r="BF6" s="429"/>
      <c r="BG6" s="429"/>
      <c r="BH6" s="429"/>
      <c r="BI6" s="429"/>
      <c r="BJ6" s="429"/>
      <c r="BK6" s="429"/>
      <c r="BL6" s="429"/>
      <c r="BM6" s="430"/>
      <c r="BN6" s="394">
        <v>11363839</v>
      </c>
      <c r="BO6" s="395"/>
      <c r="BP6" s="395"/>
      <c r="BQ6" s="395"/>
      <c r="BR6" s="395"/>
      <c r="BS6" s="395"/>
      <c r="BT6" s="395"/>
      <c r="BU6" s="396"/>
      <c r="BV6" s="394">
        <v>12856343</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80.7</v>
      </c>
      <c r="CU6" s="432"/>
      <c r="CV6" s="432"/>
      <c r="CW6" s="432"/>
      <c r="CX6" s="432"/>
      <c r="CY6" s="432"/>
      <c r="CZ6" s="432"/>
      <c r="DA6" s="433"/>
      <c r="DB6" s="431">
        <v>79.8</v>
      </c>
      <c r="DC6" s="432"/>
      <c r="DD6" s="432"/>
      <c r="DE6" s="432"/>
      <c r="DF6" s="432"/>
      <c r="DG6" s="432"/>
      <c r="DH6" s="432"/>
      <c r="DI6" s="433"/>
    </row>
    <row r="7" spans="1:119" ht="18.75" customHeight="1" x14ac:dyDescent="0.2">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101</v>
      </c>
      <c r="AV7" s="427"/>
      <c r="AW7" s="427"/>
      <c r="AX7" s="427"/>
      <c r="AY7" s="428" t="s">
        <v>102</v>
      </c>
      <c r="AZ7" s="429"/>
      <c r="BA7" s="429"/>
      <c r="BB7" s="429"/>
      <c r="BC7" s="429"/>
      <c r="BD7" s="429"/>
      <c r="BE7" s="429"/>
      <c r="BF7" s="429"/>
      <c r="BG7" s="429"/>
      <c r="BH7" s="429"/>
      <c r="BI7" s="429"/>
      <c r="BJ7" s="429"/>
      <c r="BK7" s="429"/>
      <c r="BL7" s="429"/>
      <c r="BM7" s="430"/>
      <c r="BN7" s="394">
        <v>187718</v>
      </c>
      <c r="BO7" s="395"/>
      <c r="BP7" s="395"/>
      <c r="BQ7" s="395"/>
      <c r="BR7" s="395"/>
      <c r="BS7" s="395"/>
      <c r="BT7" s="395"/>
      <c r="BU7" s="396"/>
      <c r="BV7" s="394">
        <v>2663078</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138251698</v>
      </c>
      <c r="CU7" s="395"/>
      <c r="CV7" s="395"/>
      <c r="CW7" s="395"/>
      <c r="CX7" s="395"/>
      <c r="CY7" s="395"/>
      <c r="CZ7" s="395"/>
      <c r="DA7" s="396"/>
      <c r="DB7" s="394">
        <v>131968658</v>
      </c>
      <c r="DC7" s="395"/>
      <c r="DD7" s="395"/>
      <c r="DE7" s="395"/>
      <c r="DF7" s="395"/>
      <c r="DG7" s="395"/>
      <c r="DH7" s="395"/>
      <c r="DI7" s="396"/>
    </row>
    <row r="8" spans="1:119" ht="18.75" customHeight="1" thickBot="1" x14ac:dyDescent="0.25">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11176121</v>
      </c>
      <c r="BO8" s="395"/>
      <c r="BP8" s="395"/>
      <c r="BQ8" s="395"/>
      <c r="BR8" s="395"/>
      <c r="BS8" s="395"/>
      <c r="BT8" s="395"/>
      <c r="BU8" s="396"/>
      <c r="BV8" s="394">
        <v>10193265</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0.6</v>
      </c>
      <c r="CU8" s="435"/>
      <c r="CV8" s="435"/>
      <c r="CW8" s="435"/>
      <c r="CX8" s="435"/>
      <c r="CY8" s="435"/>
      <c r="CZ8" s="435"/>
      <c r="DA8" s="436"/>
      <c r="DB8" s="434">
        <v>0.61</v>
      </c>
      <c r="DC8" s="435"/>
      <c r="DD8" s="435"/>
      <c r="DE8" s="435"/>
      <c r="DF8" s="435"/>
      <c r="DG8" s="435"/>
      <c r="DH8" s="435"/>
      <c r="DI8" s="436"/>
    </row>
    <row r="9" spans="1:119" ht="18.75" customHeight="1" thickBot="1" x14ac:dyDescent="0.25">
      <c r="A9" s="175"/>
      <c r="B9" s="388" t="s">
        <v>107</v>
      </c>
      <c r="C9" s="389"/>
      <c r="D9" s="389"/>
      <c r="E9" s="389"/>
      <c r="F9" s="389"/>
      <c r="G9" s="389"/>
      <c r="H9" s="389"/>
      <c r="I9" s="389"/>
      <c r="J9" s="389"/>
      <c r="K9" s="437"/>
      <c r="L9" s="438" t="s">
        <v>108</v>
      </c>
      <c r="M9" s="439"/>
      <c r="N9" s="439"/>
      <c r="O9" s="439"/>
      <c r="P9" s="439"/>
      <c r="Q9" s="440"/>
      <c r="R9" s="441">
        <v>591108</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982856</v>
      </c>
      <c r="BO9" s="395"/>
      <c r="BP9" s="395"/>
      <c r="BQ9" s="395"/>
      <c r="BR9" s="395"/>
      <c r="BS9" s="395"/>
      <c r="BT9" s="395"/>
      <c r="BU9" s="396"/>
      <c r="BV9" s="394">
        <v>-3003158</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1.8</v>
      </c>
      <c r="CU9" s="392"/>
      <c r="CV9" s="392"/>
      <c r="CW9" s="392"/>
      <c r="CX9" s="392"/>
      <c r="CY9" s="392"/>
      <c r="CZ9" s="392"/>
      <c r="DA9" s="393"/>
      <c r="DB9" s="391">
        <v>1.6</v>
      </c>
      <c r="DC9" s="392"/>
      <c r="DD9" s="392"/>
      <c r="DE9" s="392"/>
      <c r="DF9" s="392"/>
      <c r="DG9" s="392"/>
      <c r="DH9" s="392"/>
      <c r="DI9" s="393"/>
    </row>
    <row r="10" spans="1:119" ht="18.75" customHeight="1" thickBot="1" x14ac:dyDescent="0.25">
      <c r="A10" s="175"/>
      <c r="B10" s="388"/>
      <c r="C10" s="389"/>
      <c r="D10" s="389"/>
      <c r="E10" s="389"/>
      <c r="F10" s="389"/>
      <c r="G10" s="389"/>
      <c r="H10" s="389"/>
      <c r="I10" s="389"/>
      <c r="J10" s="389"/>
      <c r="K10" s="437"/>
      <c r="L10" s="444" t="s">
        <v>113</v>
      </c>
      <c r="M10" s="424"/>
      <c r="N10" s="424"/>
      <c r="O10" s="424"/>
      <c r="P10" s="424"/>
      <c r="Q10" s="425"/>
      <c r="R10" s="445">
        <v>563997</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1664384</v>
      </c>
      <c r="BO10" s="395"/>
      <c r="BP10" s="395"/>
      <c r="BQ10" s="395"/>
      <c r="BR10" s="395"/>
      <c r="BS10" s="395"/>
      <c r="BT10" s="395"/>
      <c r="BU10" s="396"/>
      <c r="BV10" s="394">
        <v>9201974</v>
      </c>
      <c r="BW10" s="395"/>
      <c r="BX10" s="395"/>
      <c r="BY10" s="395"/>
      <c r="BZ10" s="395"/>
      <c r="CA10" s="395"/>
      <c r="CB10" s="395"/>
      <c r="CC10" s="396"/>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75"/>
      <c r="B12" s="454" t="s">
        <v>123</v>
      </c>
      <c r="C12" s="455"/>
      <c r="D12" s="455"/>
      <c r="E12" s="455"/>
      <c r="F12" s="455"/>
      <c r="G12" s="455"/>
      <c r="H12" s="455"/>
      <c r="I12" s="455"/>
      <c r="J12" s="455"/>
      <c r="K12" s="456"/>
      <c r="L12" s="463" t="s">
        <v>124</v>
      </c>
      <c r="M12" s="464"/>
      <c r="N12" s="464"/>
      <c r="O12" s="464"/>
      <c r="P12" s="464"/>
      <c r="Q12" s="465"/>
      <c r="R12" s="466">
        <v>572843</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1606373</v>
      </c>
      <c r="BO12" s="395"/>
      <c r="BP12" s="395"/>
      <c r="BQ12" s="395"/>
      <c r="BR12" s="395"/>
      <c r="BS12" s="395"/>
      <c r="BT12" s="395"/>
      <c r="BU12" s="396"/>
      <c r="BV12" s="394">
        <v>355789</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75"/>
      <c r="B13" s="457"/>
      <c r="C13" s="458"/>
      <c r="D13" s="458"/>
      <c r="E13" s="458"/>
      <c r="F13" s="458"/>
      <c r="G13" s="458"/>
      <c r="H13" s="458"/>
      <c r="I13" s="458"/>
      <c r="J13" s="458"/>
      <c r="K13" s="459"/>
      <c r="L13" s="184"/>
      <c r="M13" s="485" t="s">
        <v>130</v>
      </c>
      <c r="N13" s="486"/>
      <c r="O13" s="486"/>
      <c r="P13" s="486"/>
      <c r="Q13" s="487"/>
      <c r="R13" s="478">
        <v>553665</v>
      </c>
      <c r="S13" s="479"/>
      <c r="T13" s="479"/>
      <c r="U13" s="479"/>
      <c r="V13" s="480"/>
      <c r="W13" s="410" t="s">
        <v>131</v>
      </c>
      <c r="X13" s="411"/>
      <c r="Y13" s="411"/>
      <c r="Z13" s="411"/>
      <c r="AA13" s="411"/>
      <c r="AB13" s="401"/>
      <c r="AC13" s="445">
        <v>463</v>
      </c>
      <c r="AD13" s="446"/>
      <c r="AE13" s="446"/>
      <c r="AF13" s="446"/>
      <c r="AG13" s="488"/>
      <c r="AH13" s="445">
        <v>469</v>
      </c>
      <c r="AI13" s="446"/>
      <c r="AJ13" s="446"/>
      <c r="AK13" s="446"/>
      <c r="AL13" s="447"/>
      <c r="AM13" s="423" t="s">
        <v>132</v>
      </c>
      <c r="AN13" s="424"/>
      <c r="AO13" s="424"/>
      <c r="AP13" s="424"/>
      <c r="AQ13" s="424"/>
      <c r="AR13" s="424"/>
      <c r="AS13" s="424"/>
      <c r="AT13" s="425"/>
      <c r="AU13" s="426" t="s">
        <v>101</v>
      </c>
      <c r="AV13" s="427"/>
      <c r="AW13" s="427"/>
      <c r="AX13" s="427"/>
      <c r="AY13" s="428" t="s">
        <v>133</v>
      </c>
      <c r="AZ13" s="429"/>
      <c r="BA13" s="429"/>
      <c r="BB13" s="429"/>
      <c r="BC13" s="429"/>
      <c r="BD13" s="429"/>
      <c r="BE13" s="429"/>
      <c r="BF13" s="429"/>
      <c r="BG13" s="429"/>
      <c r="BH13" s="429"/>
      <c r="BI13" s="429"/>
      <c r="BJ13" s="429"/>
      <c r="BK13" s="429"/>
      <c r="BL13" s="429"/>
      <c r="BM13" s="430"/>
      <c r="BN13" s="394">
        <v>1040867</v>
      </c>
      <c r="BO13" s="395"/>
      <c r="BP13" s="395"/>
      <c r="BQ13" s="395"/>
      <c r="BR13" s="395"/>
      <c r="BS13" s="395"/>
      <c r="BT13" s="395"/>
      <c r="BU13" s="396"/>
      <c r="BV13" s="394">
        <v>5843027</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-4.5999999999999996</v>
      </c>
      <c r="CU13" s="392"/>
      <c r="CV13" s="392"/>
      <c r="CW13" s="392"/>
      <c r="CX13" s="392"/>
      <c r="CY13" s="392"/>
      <c r="CZ13" s="392"/>
      <c r="DA13" s="393"/>
      <c r="DB13" s="391">
        <v>-5</v>
      </c>
      <c r="DC13" s="392"/>
      <c r="DD13" s="392"/>
      <c r="DE13" s="392"/>
      <c r="DF13" s="392"/>
      <c r="DG13" s="392"/>
      <c r="DH13" s="392"/>
      <c r="DI13" s="393"/>
    </row>
    <row r="14" spans="1:119" ht="18.75" customHeight="1" thickBot="1" x14ac:dyDescent="0.25">
      <c r="A14" s="175"/>
      <c r="B14" s="457"/>
      <c r="C14" s="458"/>
      <c r="D14" s="458"/>
      <c r="E14" s="458"/>
      <c r="F14" s="458"/>
      <c r="G14" s="458"/>
      <c r="H14" s="458"/>
      <c r="I14" s="458"/>
      <c r="J14" s="458"/>
      <c r="K14" s="459"/>
      <c r="L14" s="475" t="s">
        <v>135</v>
      </c>
      <c r="M14" s="476"/>
      <c r="N14" s="476"/>
      <c r="O14" s="476"/>
      <c r="P14" s="476"/>
      <c r="Q14" s="477"/>
      <c r="R14" s="478">
        <v>570786</v>
      </c>
      <c r="S14" s="479"/>
      <c r="T14" s="479"/>
      <c r="U14" s="479"/>
      <c r="V14" s="480"/>
      <c r="W14" s="384"/>
      <c r="X14" s="385"/>
      <c r="Y14" s="385"/>
      <c r="Z14" s="385"/>
      <c r="AA14" s="385"/>
      <c r="AB14" s="374"/>
      <c r="AC14" s="481">
        <v>0.2</v>
      </c>
      <c r="AD14" s="482"/>
      <c r="AE14" s="482"/>
      <c r="AF14" s="482"/>
      <c r="AG14" s="483"/>
      <c r="AH14" s="481">
        <v>0.2</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75"/>
      <c r="B15" s="457"/>
      <c r="C15" s="458"/>
      <c r="D15" s="458"/>
      <c r="E15" s="458"/>
      <c r="F15" s="458"/>
      <c r="G15" s="458"/>
      <c r="H15" s="458"/>
      <c r="I15" s="458"/>
      <c r="J15" s="458"/>
      <c r="K15" s="459"/>
      <c r="L15" s="184"/>
      <c r="M15" s="485" t="s">
        <v>130</v>
      </c>
      <c r="N15" s="486"/>
      <c r="O15" s="486"/>
      <c r="P15" s="486"/>
      <c r="Q15" s="487"/>
      <c r="R15" s="478">
        <v>553865</v>
      </c>
      <c r="S15" s="479"/>
      <c r="T15" s="479"/>
      <c r="U15" s="479"/>
      <c r="V15" s="480"/>
      <c r="W15" s="410" t="s">
        <v>137</v>
      </c>
      <c r="X15" s="411"/>
      <c r="Y15" s="411"/>
      <c r="Z15" s="411"/>
      <c r="AA15" s="411"/>
      <c r="AB15" s="401"/>
      <c r="AC15" s="445">
        <v>26961</v>
      </c>
      <c r="AD15" s="446"/>
      <c r="AE15" s="446"/>
      <c r="AF15" s="446"/>
      <c r="AG15" s="488"/>
      <c r="AH15" s="445">
        <v>27407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75803631</v>
      </c>
      <c r="BO15" s="358"/>
      <c r="BP15" s="358"/>
      <c r="BQ15" s="358"/>
      <c r="BR15" s="358"/>
      <c r="BS15" s="358"/>
      <c r="BT15" s="358"/>
      <c r="BU15" s="359"/>
      <c r="BV15" s="357">
        <v>71275330</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11.1</v>
      </c>
      <c r="AD16" s="482"/>
      <c r="AE16" s="482"/>
      <c r="AF16" s="482"/>
      <c r="AG16" s="483"/>
      <c r="AH16" s="481">
        <v>12.6</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126061977</v>
      </c>
      <c r="BO16" s="395"/>
      <c r="BP16" s="395"/>
      <c r="BQ16" s="395"/>
      <c r="BR16" s="395"/>
      <c r="BS16" s="395"/>
      <c r="BT16" s="395"/>
      <c r="BU16" s="396"/>
      <c r="BV16" s="394">
        <v>120502507</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75"/>
      <c r="B17" s="460"/>
      <c r="C17" s="461"/>
      <c r="D17" s="461"/>
      <c r="E17" s="461"/>
      <c r="F17" s="461"/>
      <c r="G17" s="461"/>
      <c r="H17" s="461"/>
      <c r="I17" s="461"/>
      <c r="J17" s="461"/>
      <c r="K17" s="462"/>
      <c r="L17" s="189"/>
      <c r="M17" s="505" t="s">
        <v>143</v>
      </c>
      <c r="N17" s="506"/>
      <c r="O17" s="506"/>
      <c r="P17" s="506"/>
      <c r="Q17" s="507"/>
      <c r="R17" s="500" t="s">
        <v>144</v>
      </c>
      <c r="S17" s="501"/>
      <c r="T17" s="501"/>
      <c r="U17" s="501"/>
      <c r="V17" s="502"/>
      <c r="W17" s="410" t="s">
        <v>145</v>
      </c>
      <c r="X17" s="411"/>
      <c r="Y17" s="411"/>
      <c r="Z17" s="411"/>
      <c r="AA17" s="411"/>
      <c r="AB17" s="401"/>
      <c r="AC17" s="445">
        <v>216291</v>
      </c>
      <c r="AD17" s="446"/>
      <c r="AE17" s="446"/>
      <c r="AF17" s="446"/>
      <c r="AG17" s="488"/>
      <c r="AH17" s="445">
        <v>189732</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138251698</v>
      </c>
      <c r="BO17" s="395"/>
      <c r="BP17" s="395"/>
      <c r="BQ17" s="395"/>
      <c r="BR17" s="395"/>
      <c r="BS17" s="395"/>
      <c r="BT17" s="395"/>
      <c r="BU17" s="396"/>
      <c r="BV17" s="394">
        <v>131968658</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75"/>
      <c r="B18" s="516" t="s">
        <v>147</v>
      </c>
      <c r="C18" s="437"/>
      <c r="D18" s="437"/>
      <c r="E18" s="517"/>
      <c r="F18" s="517"/>
      <c r="G18" s="517"/>
      <c r="H18" s="517"/>
      <c r="I18" s="517"/>
      <c r="J18" s="517"/>
      <c r="K18" s="517"/>
      <c r="L18" s="518">
        <v>34.06</v>
      </c>
      <c r="M18" s="518"/>
      <c r="N18" s="518"/>
      <c r="O18" s="518"/>
      <c r="P18" s="518"/>
      <c r="Q18" s="518"/>
      <c r="R18" s="519"/>
      <c r="S18" s="519"/>
      <c r="T18" s="519"/>
      <c r="U18" s="519"/>
      <c r="V18" s="520"/>
      <c r="W18" s="412"/>
      <c r="X18" s="413"/>
      <c r="Y18" s="413"/>
      <c r="Z18" s="413"/>
      <c r="AA18" s="413"/>
      <c r="AB18" s="404"/>
      <c r="AC18" s="521">
        <v>88.7</v>
      </c>
      <c r="AD18" s="522"/>
      <c r="AE18" s="522"/>
      <c r="AF18" s="522"/>
      <c r="AG18" s="523"/>
      <c r="AH18" s="521">
        <v>87.2</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115085646</v>
      </c>
      <c r="BO18" s="395"/>
      <c r="BP18" s="395"/>
      <c r="BQ18" s="395"/>
      <c r="BR18" s="395"/>
      <c r="BS18" s="395"/>
      <c r="BT18" s="395"/>
      <c r="BU18" s="396"/>
      <c r="BV18" s="394">
        <v>110727233</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75"/>
      <c r="B19" s="516" t="s">
        <v>149</v>
      </c>
      <c r="C19" s="437"/>
      <c r="D19" s="437"/>
      <c r="E19" s="517"/>
      <c r="F19" s="517"/>
      <c r="G19" s="517"/>
      <c r="H19" s="517"/>
      <c r="I19" s="517"/>
      <c r="J19" s="517"/>
      <c r="K19" s="517"/>
      <c r="L19" s="525">
        <v>17355</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161043489</v>
      </c>
      <c r="BO19" s="395"/>
      <c r="BP19" s="395"/>
      <c r="BQ19" s="395"/>
      <c r="BR19" s="395"/>
      <c r="BS19" s="395"/>
      <c r="BT19" s="395"/>
      <c r="BU19" s="396"/>
      <c r="BV19" s="394">
        <v>159373266</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75"/>
      <c r="B20" s="516" t="s">
        <v>151</v>
      </c>
      <c r="C20" s="437"/>
      <c r="D20" s="437"/>
      <c r="E20" s="517"/>
      <c r="F20" s="517"/>
      <c r="G20" s="517"/>
      <c r="H20" s="517"/>
      <c r="I20" s="517"/>
      <c r="J20" s="517"/>
      <c r="K20" s="517"/>
      <c r="L20" s="525">
        <v>336339</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33131872</v>
      </c>
      <c r="BO22" s="358"/>
      <c r="BP22" s="358"/>
      <c r="BQ22" s="358"/>
      <c r="BR22" s="358"/>
      <c r="BS22" s="358"/>
      <c r="BT22" s="358"/>
      <c r="BU22" s="359"/>
      <c r="BV22" s="357">
        <v>32672367</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24786800</v>
      </c>
      <c r="BO23" s="395"/>
      <c r="BP23" s="395"/>
      <c r="BQ23" s="395"/>
      <c r="BR23" s="395"/>
      <c r="BS23" s="395"/>
      <c r="BT23" s="395"/>
      <c r="BU23" s="396"/>
      <c r="BV23" s="394">
        <v>23319213</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75"/>
      <c r="B24" s="565"/>
      <c r="C24" s="541"/>
      <c r="D24" s="542"/>
      <c r="E24" s="444" t="s">
        <v>161</v>
      </c>
      <c r="F24" s="424"/>
      <c r="G24" s="424"/>
      <c r="H24" s="424"/>
      <c r="I24" s="424"/>
      <c r="J24" s="424"/>
      <c r="K24" s="425"/>
      <c r="L24" s="445">
        <v>1</v>
      </c>
      <c r="M24" s="446"/>
      <c r="N24" s="446"/>
      <c r="O24" s="446"/>
      <c r="P24" s="488"/>
      <c r="Q24" s="445">
        <v>11130</v>
      </c>
      <c r="R24" s="446"/>
      <c r="S24" s="446"/>
      <c r="T24" s="446"/>
      <c r="U24" s="446"/>
      <c r="V24" s="488"/>
      <c r="W24" s="540"/>
      <c r="X24" s="541"/>
      <c r="Y24" s="542"/>
      <c r="Z24" s="444" t="s">
        <v>162</v>
      </c>
      <c r="AA24" s="424"/>
      <c r="AB24" s="424"/>
      <c r="AC24" s="424"/>
      <c r="AD24" s="424"/>
      <c r="AE24" s="424"/>
      <c r="AF24" s="424"/>
      <c r="AG24" s="425"/>
      <c r="AH24" s="445">
        <v>3335</v>
      </c>
      <c r="AI24" s="446"/>
      <c r="AJ24" s="446"/>
      <c r="AK24" s="446"/>
      <c r="AL24" s="488"/>
      <c r="AM24" s="445">
        <v>9801565</v>
      </c>
      <c r="AN24" s="446"/>
      <c r="AO24" s="446"/>
      <c r="AP24" s="446"/>
      <c r="AQ24" s="446"/>
      <c r="AR24" s="488"/>
      <c r="AS24" s="445">
        <v>2939</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33131872</v>
      </c>
      <c r="BO24" s="395"/>
      <c r="BP24" s="395"/>
      <c r="BQ24" s="395"/>
      <c r="BR24" s="395"/>
      <c r="BS24" s="395"/>
      <c r="BT24" s="395"/>
      <c r="BU24" s="396"/>
      <c r="BV24" s="394">
        <v>32672367</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75"/>
      <c r="B25" s="565"/>
      <c r="C25" s="541"/>
      <c r="D25" s="542"/>
      <c r="E25" s="444" t="s">
        <v>164</v>
      </c>
      <c r="F25" s="424"/>
      <c r="G25" s="424"/>
      <c r="H25" s="424"/>
      <c r="I25" s="424"/>
      <c r="J25" s="424"/>
      <c r="K25" s="425"/>
      <c r="L25" s="445">
        <v>2</v>
      </c>
      <c r="M25" s="446"/>
      <c r="N25" s="446"/>
      <c r="O25" s="446"/>
      <c r="P25" s="488"/>
      <c r="Q25" s="445">
        <v>8919</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38120810</v>
      </c>
      <c r="BO25" s="358"/>
      <c r="BP25" s="358"/>
      <c r="BQ25" s="358"/>
      <c r="BR25" s="358"/>
      <c r="BS25" s="358"/>
      <c r="BT25" s="358"/>
      <c r="BU25" s="359"/>
      <c r="BV25" s="357">
        <v>35606254</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75"/>
      <c r="B26" s="565"/>
      <c r="C26" s="541"/>
      <c r="D26" s="542"/>
      <c r="E26" s="444" t="s">
        <v>167</v>
      </c>
      <c r="F26" s="424"/>
      <c r="G26" s="424"/>
      <c r="H26" s="424"/>
      <c r="I26" s="424"/>
      <c r="J26" s="424"/>
      <c r="K26" s="425"/>
      <c r="L26" s="445">
        <v>1</v>
      </c>
      <c r="M26" s="446"/>
      <c r="N26" s="446"/>
      <c r="O26" s="446"/>
      <c r="P26" s="488"/>
      <c r="Q26" s="445">
        <v>7644</v>
      </c>
      <c r="R26" s="446"/>
      <c r="S26" s="446"/>
      <c r="T26" s="446"/>
      <c r="U26" s="446"/>
      <c r="V26" s="488"/>
      <c r="W26" s="540"/>
      <c r="X26" s="541"/>
      <c r="Y26" s="542"/>
      <c r="Z26" s="444" t="s">
        <v>168</v>
      </c>
      <c r="AA26" s="546"/>
      <c r="AB26" s="546"/>
      <c r="AC26" s="546"/>
      <c r="AD26" s="546"/>
      <c r="AE26" s="546"/>
      <c r="AF26" s="546"/>
      <c r="AG26" s="547"/>
      <c r="AH26" s="445">
        <v>276</v>
      </c>
      <c r="AI26" s="446"/>
      <c r="AJ26" s="446"/>
      <c r="AK26" s="446"/>
      <c r="AL26" s="488"/>
      <c r="AM26" s="445">
        <v>839040</v>
      </c>
      <c r="AN26" s="446"/>
      <c r="AO26" s="446"/>
      <c r="AP26" s="446"/>
      <c r="AQ26" s="446"/>
      <c r="AR26" s="488"/>
      <c r="AS26" s="445">
        <v>3040</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600000</v>
      </c>
      <c r="BO26" s="395"/>
      <c r="BP26" s="395"/>
      <c r="BQ26" s="395"/>
      <c r="BR26" s="395"/>
      <c r="BS26" s="395"/>
      <c r="BT26" s="395"/>
      <c r="BU26" s="396"/>
      <c r="BV26" s="394">
        <v>500000</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75"/>
      <c r="B27" s="565"/>
      <c r="C27" s="541"/>
      <c r="D27" s="542"/>
      <c r="E27" s="444" t="s">
        <v>170</v>
      </c>
      <c r="F27" s="424"/>
      <c r="G27" s="424"/>
      <c r="H27" s="424"/>
      <c r="I27" s="424"/>
      <c r="J27" s="424"/>
      <c r="K27" s="425"/>
      <c r="L27" s="445">
        <v>1</v>
      </c>
      <c r="M27" s="446"/>
      <c r="N27" s="446"/>
      <c r="O27" s="446"/>
      <c r="P27" s="488"/>
      <c r="Q27" s="445">
        <v>8560</v>
      </c>
      <c r="R27" s="446"/>
      <c r="S27" s="446"/>
      <c r="T27" s="446"/>
      <c r="U27" s="446"/>
      <c r="V27" s="488"/>
      <c r="W27" s="540"/>
      <c r="X27" s="541"/>
      <c r="Y27" s="542"/>
      <c r="Z27" s="444" t="s">
        <v>171</v>
      </c>
      <c r="AA27" s="424"/>
      <c r="AB27" s="424"/>
      <c r="AC27" s="424"/>
      <c r="AD27" s="424"/>
      <c r="AE27" s="424"/>
      <c r="AF27" s="424"/>
      <c r="AG27" s="425"/>
      <c r="AH27" s="445">
        <v>97</v>
      </c>
      <c r="AI27" s="446"/>
      <c r="AJ27" s="446"/>
      <c r="AK27" s="446"/>
      <c r="AL27" s="488"/>
      <c r="AM27" s="445">
        <v>339053</v>
      </c>
      <c r="AN27" s="446"/>
      <c r="AO27" s="446"/>
      <c r="AP27" s="446"/>
      <c r="AQ27" s="446"/>
      <c r="AR27" s="488"/>
      <c r="AS27" s="445">
        <v>3495</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75"/>
      <c r="B28" s="565"/>
      <c r="C28" s="541"/>
      <c r="D28" s="542"/>
      <c r="E28" s="444" t="s">
        <v>173</v>
      </c>
      <c r="F28" s="424"/>
      <c r="G28" s="424"/>
      <c r="H28" s="424"/>
      <c r="I28" s="424"/>
      <c r="J28" s="424"/>
      <c r="K28" s="425"/>
      <c r="L28" s="445">
        <v>1</v>
      </c>
      <c r="M28" s="446"/>
      <c r="N28" s="446"/>
      <c r="O28" s="446"/>
      <c r="P28" s="488"/>
      <c r="Q28" s="445">
        <v>7746</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57463021</v>
      </c>
      <c r="BO28" s="358"/>
      <c r="BP28" s="358"/>
      <c r="BQ28" s="358"/>
      <c r="BR28" s="358"/>
      <c r="BS28" s="358"/>
      <c r="BT28" s="358"/>
      <c r="BU28" s="359"/>
      <c r="BV28" s="357">
        <v>57405010</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75"/>
      <c r="B29" s="565"/>
      <c r="C29" s="541"/>
      <c r="D29" s="542"/>
      <c r="E29" s="444" t="s">
        <v>176</v>
      </c>
      <c r="F29" s="424"/>
      <c r="G29" s="424"/>
      <c r="H29" s="424"/>
      <c r="I29" s="424"/>
      <c r="J29" s="424"/>
      <c r="K29" s="425"/>
      <c r="L29" s="445">
        <v>46</v>
      </c>
      <c r="M29" s="446"/>
      <c r="N29" s="446"/>
      <c r="O29" s="446"/>
      <c r="P29" s="488"/>
      <c r="Q29" s="445">
        <v>5957</v>
      </c>
      <c r="R29" s="446"/>
      <c r="S29" s="446"/>
      <c r="T29" s="446"/>
      <c r="U29" s="446"/>
      <c r="V29" s="488"/>
      <c r="W29" s="543"/>
      <c r="X29" s="544"/>
      <c r="Y29" s="545"/>
      <c r="Z29" s="444" t="s">
        <v>177</v>
      </c>
      <c r="AA29" s="424"/>
      <c r="AB29" s="424"/>
      <c r="AC29" s="424"/>
      <c r="AD29" s="424"/>
      <c r="AE29" s="424"/>
      <c r="AF29" s="424"/>
      <c r="AG29" s="425"/>
      <c r="AH29" s="445">
        <v>3432</v>
      </c>
      <c r="AI29" s="446"/>
      <c r="AJ29" s="446"/>
      <c r="AK29" s="446"/>
      <c r="AL29" s="488"/>
      <c r="AM29" s="445">
        <v>10140618</v>
      </c>
      <c r="AN29" s="446"/>
      <c r="AO29" s="446"/>
      <c r="AP29" s="446"/>
      <c r="AQ29" s="446"/>
      <c r="AR29" s="488"/>
      <c r="AS29" s="445">
        <v>2955</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25724</v>
      </c>
      <c r="BO29" s="395"/>
      <c r="BP29" s="395"/>
      <c r="BQ29" s="395"/>
      <c r="BR29" s="395"/>
      <c r="BS29" s="395"/>
      <c r="BT29" s="395"/>
      <c r="BU29" s="396"/>
      <c r="BV29" s="394">
        <v>23054</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99</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29484986</v>
      </c>
      <c r="BO30" s="514"/>
      <c r="BP30" s="514"/>
      <c r="BQ30" s="514"/>
      <c r="BR30" s="514"/>
      <c r="BS30" s="514"/>
      <c r="BT30" s="514"/>
      <c r="BU30" s="515"/>
      <c r="BV30" s="513">
        <v>24051195</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2">
      <c r="A33" s="175"/>
      <c r="B33" s="199"/>
      <c r="C33" s="418" t="s">
        <v>186</v>
      </c>
      <c r="D33" s="418"/>
      <c r="E33" s="383" t="s">
        <v>187</v>
      </c>
      <c r="F33" s="383"/>
      <c r="G33" s="383"/>
      <c r="H33" s="383"/>
      <c r="I33" s="383"/>
      <c r="J33" s="383"/>
      <c r="K33" s="383"/>
      <c r="L33" s="383"/>
      <c r="M33" s="383"/>
      <c r="N33" s="383"/>
      <c r="O33" s="383"/>
      <c r="P33" s="383"/>
      <c r="Q33" s="383"/>
      <c r="R33" s="383"/>
      <c r="S33" s="383"/>
      <c r="T33" s="200"/>
      <c r="U33" s="418" t="s">
        <v>186</v>
      </c>
      <c r="V33" s="418"/>
      <c r="W33" s="383" t="s">
        <v>187</v>
      </c>
      <c r="X33" s="383"/>
      <c r="Y33" s="383"/>
      <c r="Z33" s="383"/>
      <c r="AA33" s="383"/>
      <c r="AB33" s="383"/>
      <c r="AC33" s="383"/>
      <c r="AD33" s="383"/>
      <c r="AE33" s="383"/>
      <c r="AF33" s="383"/>
      <c r="AG33" s="383"/>
      <c r="AH33" s="383"/>
      <c r="AI33" s="383"/>
      <c r="AJ33" s="383"/>
      <c r="AK33" s="383"/>
      <c r="AL33" s="200"/>
      <c r="AM33" s="418" t="s">
        <v>186</v>
      </c>
      <c r="AN33" s="418"/>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418" t="s">
        <v>188</v>
      </c>
      <c r="BX33" s="418"/>
      <c r="BY33" s="383" t="s">
        <v>190</v>
      </c>
      <c r="BZ33" s="383"/>
      <c r="CA33" s="383"/>
      <c r="CB33" s="383"/>
      <c r="CC33" s="383"/>
      <c r="CD33" s="383"/>
      <c r="CE33" s="383"/>
      <c r="CF33" s="383"/>
      <c r="CG33" s="383"/>
      <c r="CH33" s="383"/>
      <c r="CI33" s="383"/>
      <c r="CJ33" s="383"/>
      <c r="CK33" s="383"/>
      <c r="CL33" s="383"/>
      <c r="CM33" s="383"/>
      <c r="CN33" s="200"/>
      <c r="CO33" s="418" t="s">
        <v>186</v>
      </c>
      <c r="CP33" s="418"/>
      <c r="CQ33" s="383" t="s">
        <v>191</v>
      </c>
      <c r="CR33" s="383"/>
      <c r="CS33" s="383"/>
      <c r="CT33" s="383"/>
      <c r="CU33" s="383"/>
      <c r="CV33" s="383"/>
      <c r="CW33" s="383"/>
      <c r="CX33" s="383"/>
      <c r="CY33" s="383"/>
      <c r="CZ33" s="383"/>
      <c r="DA33" s="383"/>
      <c r="DB33" s="383"/>
      <c r="DC33" s="383"/>
      <c r="DD33" s="383"/>
      <c r="DE33" s="383"/>
      <c r="DF33" s="200"/>
      <c r="DG33" s="583" t="s">
        <v>192</v>
      </c>
      <c r="DH33" s="583"/>
      <c r="DI33" s="202"/>
    </row>
    <row r="34" spans="1:113" ht="32.25" customHeight="1" x14ac:dyDescent="0.2">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国民健康保険事業会計</v>
      </c>
      <c r="X34" s="585"/>
      <c r="Y34" s="585"/>
      <c r="Z34" s="585"/>
      <c r="AA34" s="585"/>
      <c r="AB34" s="585"/>
      <c r="AC34" s="585"/>
      <c r="AD34" s="585"/>
      <c r="AE34" s="585"/>
      <c r="AF34" s="585"/>
      <c r="AG34" s="585"/>
      <c r="AH34" s="585"/>
      <c r="AI34" s="585"/>
      <c r="AJ34" s="585"/>
      <c r="AK34" s="585"/>
      <c r="AL34" s="175"/>
      <c r="AM34" s="584" t="str">
        <f>IF(AO34="","",MAX(C34:D43,U34:V43)+1)</f>
        <v/>
      </c>
      <c r="AN34" s="584"/>
      <c r="AO34" s="585"/>
      <c r="AP34" s="585"/>
      <c r="AQ34" s="585"/>
      <c r="AR34" s="585"/>
      <c r="AS34" s="585"/>
      <c r="AT34" s="585"/>
      <c r="AU34" s="585"/>
      <c r="AV34" s="585"/>
      <c r="AW34" s="585"/>
      <c r="AX34" s="585"/>
      <c r="AY34" s="585"/>
      <c r="AZ34" s="585"/>
      <c r="BA34" s="585"/>
      <c r="BB34" s="585"/>
      <c r="BC34" s="585"/>
      <c r="BD34" s="175"/>
      <c r="BE34" s="584" t="str">
        <f>IF(BG34="","",MAX(C34:D43,U34:V43,AM34:AN43)+1)</f>
        <v/>
      </c>
      <c r="BF34" s="584"/>
      <c r="BG34" s="585"/>
      <c r="BH34" s="585"/>
      <c r="BI34" s="585"/>
      <c r="BJ34" s="585"/>
      <c r="BK34" s="585"/>
      <c r="BL34" s="585"/>
      <c r="BM34" s="585"/>
      <c r="BN34" s="585"/>
      <c r="BO34" s="585"/>
      <c r="BP34" s="585"/>
      <c r="BQ34" s="585"/>
      <c r="BR34" s="585"/>
      <c r="BS34" s="585"/>
      <c r="BT34" s="585"/>
      <c r="BU34" s="585"/>
      <c r="BV34" s="175"/>
      <c r="BW34" s="584">
        <f>IF(BY34="","",MAX(C34:D43,U34:V43,AM34:AN43,BE34:BF43)+1)</f>
        <v>5</v>
      </c>
      <c r="BX34" s="584"/>
      <c r="BY34" s="585" t="str">
        <f>IF('各会計、関係団体の財政状況及び健全化判断比率'!B68="","",'各会計、関係団体の財政状況及び健全化判断比率'!B68)</f>
        <v>特別区人事・厚生事務組合</v>
      </c>
      <c r="BZ34" s="585"/>
      <c r="CA34" s="585"/>
      <c r="CB34" s="585"/>
      <c r="CC34" s="585"/>
      <c r="CD34" s="585"/>
      <c r="CE34" s="585"/>
      <c r="CF34" s="585"/>
      <c r="CG34" s="585"/>
      <c r="CH34" s="585"/>
      <c r="CI34" s="585"/>
      <c r="CJ34" s="585"/>
      <c r="CK34" s="585"/>
      <c r="CL34" s="585"/>
      <c r="CM34" s="585"/>
      <c r="CN34" s="175"/>
      <c r="CO34" s="584">
        <f>IF(CQ34="","",MAX(C34:D43,U34:V43,AM34:AN43,BE34:BF43,BW34:BX43)+1)</f>
        <v>10</v>
      </c>
      <c r="CP34" s="584"/>
      <c r="CQ34" s="585" t="str">
        <f>IF('各会計、関係団体の財政状況及び健全化判断比率'!BS7="","",'各会計、関係団体の財政状況及び健全化判断比率'!BS7)</f>
        <v>杉並区スポーツ振興財団</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2">
      <c r="A35" s="175"/>
      <c r="B35" s="199"/>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介護保険事業会計</v>
      </c>
      <c r="X35" s="585"/>
      <c r="Y35" s="585"/>
      <c r="Z35" s="585"/>
      <c r="AA35" s="585"/>
      <c r="AB35" s="585"/>
      <c r="AC35" s="585"/>
      <c r="AD35" s="585"/>
      <c r="AE35" s="585"/>
      <c r="AF35" s="585"/>
      <c r="AG35" s="585"/>
      <c r="AH35" s="585"/>
      <c r="AI35" s="585"/>
      <c r="AJ35" s="585"/>
      <c r="AK35" s="585"/>
      <c r="AL35" s="175"/>
      <c r="AM35" s="584" t="str">
        <f t="shared" ref="AM35:AM43" si="0">IF(AO35="","",AM34+1)</f>
        <v/>
      </c>
      <c r="AN35" s="584"/>
      <c r="AO35" s="585"/>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6</v>
      </c>
      <c r="BX35" s="584"/>
      <c r="BY35" s="585" t="str">
        <f>IF('各会計、関係団体の財政状況及び健全化判断比率'!B69="","",'各会計、関係団体の財政状況及び健全化判断比率'!B69)</f>
        <v>特別区競馬組合</v>
      </c>
      <c r="BZ35" s="585"/>
      <c r="CA35" s="585"/>
      <c r="CB35" s="585"/>
      <c r="CC35" s="585"/>
      <c r="CD35" s="585"/>
      <c r="CE35" s="585"/>
      <c r="CF35" s="585"/>
      <c r="CG35" s="585"/>
      <c r="CH35" s="585"/>
      <c r="CI35" s="585"/>
      <c r="CJ35" s="585"/>
      <c r="CK35" s="585"/>
      <c r="CL35" s="585"/>
      <c r="CM35" s="585"/>
      <c r="CN35" s="175"/>
      <c r="CO35" s="584">
        <f t="shared" ref="CO35:CO43" si="3">IF(CQ35="","",CO34+1)</f>
        <v>11</v>
      </c>
      <c r="CP35" s="584"/>
      <c r="CQ35" s="585" t="str">
        <f>IF('各会計、関係団体の財政状況及び健全化判断比率'!BS8="","",'各会計、関係団体の財政状況及び健全化判断比率'!BS8)</f>
        <v>杉並区障害者雇用支援事業団</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2">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4</v>
      </c>
      <c r="V36" s="584"/>
      <c r="W36" s="585" t="str">
        <f>IF('各会計、関係団体の財政状況及び健全化判断比率'!B30="","",'各会計、関係団体の財政状況及び健全化判断比率'!B30)</f>
        <v>後期高齢者医療事業会計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7</v>
      </c>
      <c r="BX36" s="584"/>
      <c r="BY36" s="585" t="str">
        <f>IF('各会計、関係団体の財政状況及び健全化判断比率'!B70="","",'各会計、関係団体の財政状況及び健全化判断比率'!B70)</f>
        <v>東京二十三区清掃一部事務組合</v>
      </c>
      <c r="BZ36" s="585"/>
      <c r="CA36" s="585"/>
      <c r="CB36" s="585"/>
      <c r="CC36" s="585"/>
      <c r="CD36" s="585"/>
      <c r="CE36" s="585"/>
      <c r="CF36" s="585"/>
      <c r="CG36" s="585"/>
      <c r="CH36" s="585"/>
      <c r="CI36" s="585"/>
      <c r="CJ36" s="585"/>
      <c r="CK36" s="585"/>
      <c r="CL36" s="585"/>
      <c r="CM36" s="585"/>
      <c r="CN36" s="175"/>
      <c r="CO36" s="584">
        <f t="shared" si="3"/>
        <v>12</v>
      </c>
      <c r="CP36" s="584"/>
      <c r="CQ36" s="585" t="str">
        <f>IF('各会計、関係団体の財政状況及び健全化判断比率'!BS9="","",'各会計、関係団体の財政状況及び健全化判断比率'!BS9)</f>
        <v>杉並区土地開発公社</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v>
      </c>
      <c r="DH36" s="586"/>
      <c r="DI36" s="202"/>
    </row>
    <row r="37" spans="1:113" ht="32.25" customHeight="1" x14ac:dyDescent="0.2">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8</v>
      </c>
      <c r="BX37" s="584"/>
      <c r="BY37" s="585" t="str">
        <f>IF('各会計、関係団体の財政状況及び健全化判断比率'!B71="","",'各会計、関係団体の財政状況及び健全化判断比率'!B71)</f>
        <v>東京都後期高齢者医療広域連合（一般会計）</v>
      </c>
      <c r="BZ37" s="585"/>
      <c r="CA37" s="585"/>
      <c r="CB37" s="585"/>
      <c r="CC37" s="585"/>
      <c r="CD37" s="585"/>
      <c r="CE37" s="585"/>
      <c r="CF37" s="585"/>
      <c r="CG37" s="585"/>
      <c r="CH37" s="585"/>
      <c r="CI37" s="585"/>
      <c r="CJ37" s="585"/>
      <c r="CK37" s="585"/>
      <c r="CL37" s="585"/>
      <c r="CM37" s="585"/>
      <c r="CN37" s="175"/>
      <c r="CO37" s="584">
        <f t="shared" si="3"/>
        <v>13</v>
      </c>
      <c r="CP37" s="584"/>
      <c r="CQ37" s="585" t="str">
        <f>IF('各会計、関係団体の財政状況及び健全化判断比率'!BS10="","",'各会計、関係団体の財政状況及び健全化判断比率'!BS10)</f>
        <v>下井草駅整備</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2">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9</v>
      </c>
      <c r="BX38" s="584"/>
      <c r="BY38" s="585" t="str">
        <f>IF('各会計、関係団体の財政状況及び健全化判断比率'!B72="","",'各会計、関係団体の財政状況及び健全化判断比率'!B72)</f>
        <v>東京都後期高齢者医療広域連合
（後期高齢者医療特別会計）</v>
      </c>
      <c r="BZ38" s="585"/>
      <c r="CA38" s="585"/>
      <c r="CB38" s="585"/>
      <c r="CC38" s="585"/>
      <c r="CD38" s="585"/>
      <c r="CE38" s="585"/>
      <c r="CF38" s="585"/>
      <c r="CG38" s="585"/>
      <c r="CH38" s="585"/>
      <c r="CI38" s="585"/>
      <c r="CJ38" s="585"/>
      <c r="CK38" s="585"/>
      <c r="CL38" s="585"/>
      <c r="CM38" s="585"/>
      <c r="CN38" s="175"/>
      <c r="CO38" s="584">
        <f t="shared" si="3"/>
        <v>14</v>
      </c>
      <c r="CP38" s="584"/>
      <c r="CQ38" s="585" t="str">
        <f>IF('各会計、関係団体の財政状況及び健全化判断比率'!BS11="","",'各会計、関係団体の財政状況及び健全化判断比率'!BS11)</f>
        <v>杉並区成年後見センター</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2">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2">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2">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2">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2">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q/mpgkzwvAAy849g+ajDZ4eQIW5dhtQH9gSVplayHURd9DIG9TOTk1YFLKAwl3y7a37y2DznKuYkReozpB8P1Q==" saltValue="HRkH7DFb3CHHD0h9dFj3K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2">
      <c r="A34" s="22"/>
      <c r="B34" s="31"/>
      <c r="C34" s="1136" t="s">
        <v>527</v>
      </c>
      <c r="D34" s="1136"/>
      <c r="E34" s="1137"/>
      <c r="F34" s="32">
        <v>5.29</v>
      </c>
      <c r="G34" s="33">
        <v>9.31</v>
      </c>
      <c r="H34" s="33">
        <v>10.33</v>
      </c>
      <c r="I34" s="33">
        <v>7.72</v>
      </c>
      <c r="J34" s="34">
        <v>8.08</v>
      </c>
      <c r="K34" s="22"/>
      <c r="L34" s="22"/>
      <c r="M34" s="22"/>
      <c r="N34" s="22"/>
      <c r="O34" s="22"/>
      <c r="P34" s="22"/>
    </row>
    <row r="35" spans="1:16" ht="39" customHeight="1" x14ac:dyDescent="0.2">
      <c r="A35" s="22"/>
      <c r="B35" s="35"/>
      <c r="C35" s="1132" t="s">
        <v>528</v>
      </c>
      <c r="D35" s="1132"/>
      <c r="E35" s="1133"/>
      <c r="F35" s="36">
        <v>1.22</v>
      </c>
      <c r="G35" s="37">
        <v>1.97</v>
      </c>
      <c r="H35" s="37">
        <v>1.19</v>
      </c>
      <c r="I35" s="37">
        <v>1.41</v>
      </c>
      <c r="J35" s="38">
        <v>1.57</v>
      </c>
      <c r="K35" s="22"/>
      <c r="L35" s="22"/>
      <c r="M35" s="22"/>
      <c r="N35" s="22"/>
      <c r="O35" s="22"/>
      <c r="P35" s="22"/>
    </row>
    <row r="36" spans="1:16" ht="39" customHeight="1" x14ac:dyDescent="0.2">
      <c r="A36" s="22"/>
      <c r="B36" s="35"/>
      <c r="C36" s="1132" t="s">
        <v>529</v>
      </c>
      <c r="D36" s="1132"/>
      <c r="E36" s="1133"/>
      <c r="F36" s="36">
        <v>0.28000000000000003</v>
      </c>
      <c r="G36" s="37">
        <v>0.92</v>
      </c>
      <c r="H36" s="37">
        <v>0.94</v>
      </c>
      <c r="I36" s="37">
        <v>0.67</v>
      </c>
      <c r="J36" s="38">
        <v>0.6</v>
      </c>
      <c r="K36" s="22"/>
      <c r="L36" s="22"/>
      <c r="M36" s="22"/>
      <c r="N36" s="22"/>
      <c r="O36" s="22"/>
      <c r="P36" s="22"/>
    </row>
    <row r="37" spans="1:16" ht="39" customHeight="1" x14ac:dyDescent="0.2">
      <c r="A37" s="22"/>
      <c r="B37" s="35"/>
      <c r="C37" s="1132" t="s">
        <v>530</v>
      </c>
      <c r="D37" s="1132"/>
      <c r="E37" s="1133"/>
      <c r="F37" s="36">
        <v>0.08</v>
      </c>
      <c r="G37" s="37">
        <v>0.11</v>
      </c>
      <c r="H37" s="37">
        <v>0.18</v>
      </c>
      <c r="I37" s="37">
        <v>7.0000000000000007E-2</v>
      </c>
      <c r="J37" s="38">
        <v>0.11</v>
      </c>
      <c r="K37" s="22"/>
      <c r="L37" s="22"/>
      <c r="M37" s="22"/>
      <c r="N37" s="22"/>
      <c r="O37" s="22"/>
      <c r="P37" s="22"/>
    </row>
    <row r="38" spans="1:16" ht="39" customHeight="1" x14ac:dyDescent="0.2">
      <c r="A38" s="22"/>
      <c r="B38" s="35"/>
      <c r="C38" s="1132"/>
      <c r="D38" s="1132"/>
      <c r="E38" s="1133"/>
      <c r="F38" s="36"/>
      <c r="G38" s="37"/>
      <c r="H38" s="37"/>
      <c r="I38" s="37"/>
      <c r="J38" s="38"/>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531</v>
      </c>
      <c r="D42" s="1132"/>
      <c r="E42" s="1133"/>
      <c r="F42" s="36" t="s">
        <v>482</v>
      </c>
      <c r="G42" s="37" t="s">
        <v>482</v>
      </c>
      <c r="H42" s="37" t="s">
        <v>482</v>
      </c>
      <c r="I42" s="37" t="s">
        <v>482</v>
      </c>
      <c r="J42" s="38" t="s">
        <v>482</v>
      </c>
      <c r="K42" s="22"/>
      <c r="L42" s="22"/>
      <c r="M42" s="22"/>
      <c r="N42" s="22"/>
      <c r="O42" s="22"/>
      <c r="P42" s="22"/>
    </row>
    <row r="43" spans="1:16" ht="39" customHeight="1" thickBot="1" x14ac:dyDescent="0.25">
      <c r="A43" s="22"/>
      <c r="B43" s="40"/>
      <c r="C43" s="1134" t="s">
        <v>532</v>
      </c>
      <c r="D43" s="1134"/>
      <c r="E43" s="1135"/>
      <c r="F43" s="41">
        <v>0</v>
      </c>
      <c r="G43" s="42">
        <v>0</v>
      </c>
      <c r="H43" s="42" t="s">
        <v>482</v>
      </c>
      <c r="I43" s="42" t="s">
        <v>482</v>
      </c>
      <c r="J43" s="43" t="s">
        <v>482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z5i2myXxdL5WtrlHCFHOYjZJJNjfRxxmmPyhr/TxGgguYJ9sJxOe1EhUMDAZlLbxlAF+ROFO8VIUpv+xZ9PhNg==" saltValue="CeMM9Va1CeKEb5zS0amo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521</v>
      </c>
      <c r="L44" s="54" t="s">
        <v>522</v>
      </c>
      <c r="M44" s="54" t="s">
        <v>523</v>
      </c>
      <c r="N44" s="54" t="s">
        <v>524</v>
      </c>
      <c r="O44" s="55" t="s">
        <v>525</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1700</v>
      </c>
      <c r="L45" s="58">
        <v>1741</v>
      </c>
      <c r="M45" s="58">
        <v>1828</v>
      </c>
      <c r="N45" s="58">
        <v>1362</v>
      </c>
      <c r="O45" s="59">
        <v>1093</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482</v>
      </c>
      <c r="L46" s="62" t="s">
        <v>482</v>
      </c>
      <c r="M46" s="62" t="s">
        <v>482</v>
      </c>
      <c r="N46" s="62" t="s">
        <v>482</v>
      </c>
      <c r="O46" s="63" t="s">
        <v>482</v>
      </c>
      <c r="P46" s="46"/>
      <c r="Q46" s="46"/>
      <c r="R46" s="46"/>
      <c r="S46" s="46"/>
      <c r="T46" s="46"/>
      <c r="U46" s="46"/>
    </row>
    <row r="47" spans="1:21" ht="30.75" customHeight="1" x14ac:dyDescent="0.2">
      <c r="A47" s="46"/>
      <c r="B47" s="1140"/>
      <c r="C47" s="1141"/>
      <c r="D47" s="60"/>
      <c r="E47" s="1146" t="s">
        <v>12</v>
      </c>
      <c r="F47" s="1146"/>
      <c r="G47" s="1146"/>
      <c r="H47" s="1146"/>
      <c r="I47" s="1146"/>
      <c r="J47" s="1147"/>
      <c r="K47" s="61">
        <v>233</v>
      </c>
      <c r="L47" s="62">
        <v>314</v>
      </c>
      <c r="M47" s="62">
        <v>349</v>
      </c>
      <c r="N47" s="62">
        <v>303</v>
      </c>
      <c r="O47" s="63">
        <v>269</v>
      </c>
      <c r="P47" s="46"/>
      <c r="Q47" s="46"/>
      <c r="R47" s="46"/>
      <c r="S47" s="46"/>
      <c r="T47" s="46"/>
      <c r="U47" s="46"/>
    </row>
    <row r="48" spans="1:21" ht="30.75" customHeight="1" x14ac:dyDescent="0.2">
      <c r="A48" s="46"/>
      <c r="B48" s="1140"/>
      <c r="C48" s="1141"/>
      <c r="D48" s="60"/>
      <c r="E48" s="1146" t="s">
        <v>13</v>
      </c>
      <c r="F48" s="1146"/>
      <c r="G48" s="1146"/>
      <c r="H48" s="1146"/>
      <c r="I48" s="1146"/>
      <c r="J48" s="1147"/>
      <c r="K48" s="61" t="s">
        <v>482</v>
      </c>
      <c r="L48" s="62" t="s">
        <v>482</v>
      </c>
      <c r="M48" s="62" t="s">
        <v>482</v>
      </c>
      <c r="N48" s="62" t="s">
        <v>482</v>
      </c>
      <c r="O48" s="63" t="s">
        <v>482</v>
      </c>
      <c r="P48" s="46"/>
      <c r="Q48" s="46"/>
      <c r="R48" s="46"/>
      <c r="S48" s="46"/>
      <c r="T48" s="46"/>
      <c r="U48" s="46"/>
    </row>
    <row r="49" spans="1:21" ht="30.75" customHeight="1" x14ac:dyDescent="0.2">
      <c r="A49" s="46"/>
      <c r="B49" s="1140"/>
      <c r="C49" s="1141"/>
      <c r="D49" s="60"/>
      <c r="E49" s="1146" t="s">
        <v>14</v>
      </c>
      <c r="F49" s="1146"/>
      <c r="G49" s="1146"/>
      <c r="H49" s="1146"/>
      <c r="I49" s="1146"/>
      <c r="J49" s="1147"/>
      <c r="K49" s="61">
        <v>141</v>
      </c>
      <c r="L49" s="62">
        <v>158</v>
      </c>
      <c r="M49" s="62">
        <v>149</v>
      </c>
      <c r="N49" s="62">
        <v>151</v>
      </c>
      <c r="O49" s="63">
        <v>187</v>
      </c>
      <c r="P49" s="46"/>
      <c r="Q49" s="46"/>
      <c r="R49" s="46"/>
      <c r="S49" s="46"/>
      <c r="T49" s="46"/>
      <c r="U49" s="46"/>
    </row>
    <row r="50" spans="1:21" ht="30.75" customHeight="1" x14ac:dyDescent="0.2">
      <c r="A50" s="46"/>
      <c r="B50" s="1140"/>
      <c r="C50" s="1141"/>
      <c r="D50" s="60"/>
      <c r="E50" s="1146" t="s">
        <v>15</v>
      </c>
      <c r="F50" s="1146"/>
      <c r="G50" s="1146"/>
      <c r="H50" s="1146"/>
      <c r="I50" s="1146"/>
      <c r="J50" s="1147"/>
      <c r="K50" s="61">
        <v>981</v>
      </c>
      <c r="L50" s="62">
        <v>720</v>
      </c>
      <c r="M50" s="62">
        <v>658</v>
      </c>
      <c r="N50" s="62">
        <v>566</v>
      </c>
      <c r="O50" s="63">
        <v>561</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482</v>
      </c>
      <c r="L51" s="62" t="s">
        <v>482</v>
      </c>
      <c r="M51" s="62" t="s">
        <v>482</v>
      </c>
      <c r="N51" s="62" t="s">
        <v>482</v>
      </c>
      <c r="O51" s="63" t="s">
        <v>482</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9386</v>
      </c>
      <c r="L52" s="62">
        <v>9250</v>
      </c>
      <c r="M52" s="62">
        <v>8953</v>
      </c>
      <c r="N52" s="62">
        <v>8244</v>
      </c>
      <c r="O52" s="63">
        <v>7414</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-6331</v>
      </c>
      <c r="L53" s="67">
        <v>-6317</v>
      </c>
      <c r="M53" s="67">
        <v>-5969</v>
      </c>
      <c r="N53" s="67">
        <v>-5862</v>
      </c>
      <c r="O53" s="68">
        <v>-5304</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533</v>
      </c>
      <c r="L57" s="79" t="s">
        <v>534</v>
      </c>
      <c r="M57" s="79" t="s">
        <v>535</v>
      </c>
      <c r="N57" s="79" t="s">
        <v>536</v>
      </c>
      <c r="O57" s="80" t="s">
        <v>537</v>
      </c>
      <c r="P57" s="46"/>
      <c r="Q57" s="46"/>
      <c r="R57" s="46"/>
      <c r="S57" s="46"/>
      <c r="T57" s="46"/>
      <c r="U57" s="46"/>
    </row>
    <row r="58" spans="1:21" ht="31.5" customHeight="1" x14ac:dyDescent="0.2">
      <c r="B58" s="1154" t="s">
        <v>24</v>
      </c>
      <c r="C58" s="1155"/>
      <c r="D58" s="1160" t="s">
        <v>25</v>
      </c>
      <c r="E58" s="1161"/>
      <c r="F58" s="1161"/>
      <c r="G58" s="1161"/>
      <c r="H58" s="1161"/>
      <c r="I58" s="1161"/>
      <c r="J58" s="1162"/>
      <c r="K58" s="81">
        <v>13</v>
      </c>
      <c r="L58" s="82">
        <v>49</v>
      </c>
      <c r="M58" s="82">
        <v>416</v>
      </c>
      <c r="N58" s="82">
        <v>491</v>
      </c>
      <c r="O58" s="83">
        <v>196</v>
      </c>
    </row>
    <row r="59" spans="1:21" ht="31.5" customHeight="1" x14ac:dyDescent="0.2">
      <c r="B59" s="1156"/>
      <c r="C59" s="1157"/>
      <c r="D59" s="1163" t="s">
        <v>26</v>
      </c>
      <c r="E59" s="1164"/>
      <c r="F59" s="1164"/>
      <c r="G59" s="1164"/>
      <c r="H59" s="1164"/>
      <c r="I59" s="1164"/>
      <c r="J59" s="1165"/>
      <c r="K59" s="84">
        <v>1631</v>
      </c>
      <c r="L59" s="85">
        <v>2649</v>
      </c>
      <c r="M59" s="85">
        <v>3690</v>
      </c>
      <c r="N59" s="85">
        <v>2607</v>
      </c>
      <c r="O59" s="86">
        <v>2611</v>
      </c>
    </row>
    <row r="60" spans="1:21" ht="31.5" customHeight="1" thickBot="1" x14ac:dyDescent="0.25">
      <c r="B60" s="1158"/>
      <c r="C60" s="1159"/>
      <c r="D60" s="1166" t="s">
        <v>27</v>
      </c>
      <c r="E60" s="1167"/>
      <c r="F60" s="1167"/>
      <c r="G60" s="1167"/>
      <c r="H60" s="1167"/>
      <c r="I60" s="1167"/>
      <c r="J60" s="1168"/>
      <c r="K60" s="87">
        <v>304</v>
      </c>
      <c r="L60" s="88">
        <v>524</v>
      </c>
      <c r="M60" s="88">
        <v>789</v>
      </c>
      <c r="N60" s="88">
        <v>722</v>
      </c>
      <c r="O60" s="89">
        <v>827</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RX/2fGlArUKSjoORPrQ3T75y7MFhnMVzQ4CpJBvjh6Egdg09+qVZxIJ8Bv2KJuaoQa8rQDfEXY9AqkxC/Ex4ZA==" saltValue="kr2egSVOJKGo7ER1SUCH6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521</v>
      </c>
      <c r="J40" s="101" t="s">
        <v>522</v>
      </c>
      <c r="K40" s="101" t="s">
        <v>523</v>
      </c>
      <c r="L40" s="101" t="s">
        <v>524</v>
      </c>
      <c r="M40" s="102" t="s">
        <v>525</v>
      </c>
    </row>
    <row r="41" spans="2:13" ht="27.75" customHeight="1" x14ac:dyDescent="0.2">
      <c r="B41" s="1169" t="s">
        <v>30</v>
      </c>
      <c r="C41" s="1170"/>
      <c r="D41" s="103"/>
      <c r="E41" s="1175" t="s">
        <v>31</v>
      </c>
      <c r="F41" s="1175"/>
      <c r="G41" s="1175"/>
      <c r="H41" s="1176"/>
      <c r="I41" s="342">
        <v>35998</v>
      </c>
      <c r="J41" s="343">
        <v>35762</v>
      </c>
      <c r="K41" s="343">
        <v>35606</v>
      </c>
      <c r="L41" s="343">
        <v>35260</v>
      </c>
      <c r="M41" s="344">
        <v>35870</v>
      </c>
    </row>
    <row r="42" spans="2:13" ht="27.75" customHeight="1" x14ac:dyDescent="0.2">
      <c r="B42" s="1171"/>
      <c r="C42" s="1172"/>
      <c r="D42" s="104"/>
      <c r="E42" s="1177" t="s">
        <v>32</v>
      </c>
      <c r="F42" s="1177"/>
      <c r="G42" s="1177"/>
      <c r="H42" s="1178"/>
      <c r="I42" s="345">
        <v>11886</v>
      </c>
      <c r="J42" s="346">
        <v>11297</v>
      </c>
      <c r="K42" s="346">
        <v>10102</v>
      </c>
      <c r="L42" s="346">
        <v>9514</v>
      </c>
      <c r="M42" s="347">
        <v>10262</v>
      </c>
    </row>
    <row r="43" spans="2:13" ht="27.75" customHeight="1" x14ac:dyDescent="0.2">
      <c r="B43" s="1171"/>
      <c r="C43" s="1172"/>
      <c r="D43" s="104"/>
      <c r="E43" s="1177" t="s">
        <v>33</v>
      </c>
      <c r="F43" s="1177"/>
      <c r="G43" s="1177"/>
      <c r="H43" s="1178"/>
      <c r="I43" s="345" t="s">
        <v>482</v>
      </c>
      <c r="J43" s="346" t="s">
        <v>482</v>
      </c>
      <c r="K43" s="346" t="s">
        <v>482</v>
      </c>
      <c r="L43" s="346" t="s">
        <v>482</v>
      </c>
      <c r="M43" s="347" t="s">
        <v>482</v>
      </c>
    </row>
    <row r="44" spans="2:13" ht="27.75" customHeight="1" x14ac:dyDescent="0.2">
      <c r="B44" s="1171"/>
      <c r="C44" s="1172"/>
      <c r="D44" s="104"/>
      <c r="E44" s="1177" t="s">
        <v>34</v>
      </c>
      <c r="F44" s="1177"/>
      <c r="G44" s="1177"/>
      <c r="H44" s="1178"/>
      <c r="I44" s="345">
        <v>1755</v>
      </c>
      <c r="J44" s="346">
        <v>2069</v>
      </c>
      <c r="K44" s="346">
        <v>2337</v>
      </c>
      <c r="L44" s="346">
        <v>2789</v>
      </c>
      <c r="M44" s="347">
        <v>2968</v>
      </c>
    </row>
    <row r="45" spans="2:13" ht="27.75" customHeight="1" x14ac:dyDescent="0.2">
      <c r="B45" s="1171"/>
      <c r="C45" s="1172"/>
      <c r="D45" s="104"/>
      <c r="E45" s="1177" t="s">
        <v>35</v>
      </c>
      <c r="F45" s="1177"/>
      <c r="G45" s="1177"/>
      <c r="H45" s="1178"/>
      <c r="I45" s="345">
        <v>24575</v>
      </c>
      <c r="J45" s="346">
        <v>21787</v>
      </c>
      <c r="K45" s="346">
        <v>22775</v>
      </c>
      <c r="L45" s="346">
        <v>20577</v>
      </c>
      <c r="M45" s="347">
        <v>22292</v>
      </c>
    </row>
    <row r="46" spans="2:13" ht="27.75" customHeight="1" x14ac:dyDescent="0.2">
      <c r="B46" s="1171"/>
      <c r="C46" s="1172"/>
      <c r="D46" s="105"/>
      <c r="E46" s="1177" t="s">
        <v>36</v>
      </c>
      <c r="F46" s="1177"/>
      <c r="G46" s="1177"/>
      <c r="H46" s="1178"/>
      <c r="I46" s="345" t="s">
        <v>482</v>
      </c>
      <c r="J46" s="346" t="s">
        <v>482</v>
      </c>
      <c r="K46" s="346" t="s">
        <v>482</v>
      </c>
      <c r="L46" s="346" t="s">
        <v>482</v>
      </c>
      <c r="M46" s="347" t="s">
        <v>482</v>
      </c>
    </row>
    <row r="47" spans="2:13" ht="27.75" customHeight="1" x14ac:dyDescent="0.2">
      <c r="B47" s="1171"/>
      <c r="C47" s="1172"/>
      <c r="D47" s="106"/>
      <c r="E47" s="1179" t="s">
        <v>37</v>
      </c>
      <c r="F47" s="1180"/>
      <c r="G47" s="1180"/>
      <c r="H47" s="1181"/>
      <c r="I47" s="345" t="s">
        <v>482</v>
      </c>
      <c r="J47" s="346" t="s">
        <v>482</v>
      </c>
      <c r="K47" s="346" t="s">
        <v>482</v>
      </c>
      <c r="L47" s="346" t="s">
        <v>482</v>
      </c>
      <c r="M47" s="347" t="s">
        <v>482</v>
      </c>
    </row>
    <row r="48" spans="2:13" ht="27.75" customHeight="1" x14ac:dyDescent="0.2">
      <c r="B48" s="1171"/>
      <c r="C48" s="1172"/>
      <c r="D48" s="104"/>
      <c r="E48" s="1177" t="s">
        <v>38</v>
      </c>
      <c r="F48" s="1177"/>
      <c r="G48" s="1177"/>
      <c r="H48" s="1178"/>
      <c r="I48" s="345" t="s">
        <v>482</v>
      </c>
      <c r="J48" s="346" t="s">
        <v>482</v>
      </c>
      <c r="K48" s="346" t="s">
        <v>482</v>
      </c>
      <c r="L48" s="346" t="s">
        <v>482</v>
      </c>
      <c r="M48" s="347" t="s">
        <v>482</v>
      </c>
    </row>
    <row r="49" spans="2:13" ht="27.75" customHeight="1" x14ac:dyDescent="0.2">
      <c r="B49" s="1173"/>
      <c r="C49" s="1174"/>
      <c r="D49" s="104"/>
      <c r="E49" s="1177" t="s">
        <v>39</v>
      </c>
      <c r="F49" s="1177"/>
      <c r="G49" s="1177"/>
      <c r="H49" s="1178"/>
      <c r="I49" s="345" t="s">
        <v>482</v>
      </c>
      <c r="J49" s="346" t="s">
        <v>482</v>
      </c>
      <c r="K49" s="346" t="s">
        <v>482</v>
      </c>
      <c r="L49" s="346" t="s">
        <v>482</v>
      </c>
      <c r="M49" s="347" t="s">
        <v>482</v>
      </c>
    </row>
    <row r="50" spans="2:13" ht="27.75" customHeight="1" x14ac:dyDescent="0.2">
      <c r="B50" s="1182" t="s">
        <v>40</v>
      </c>
      <c r="C50" s="1183"/>
      <c r="D50" s="107"/>
      <c r="E50" s="1177" t="s">
        <v>41</v>
      </c>
      <c r="F50" s="1177"/>
      <c r="G50" s="1177"/>
      <c r="H50" s="1178"/>
      <c r="I50" s="345">
        <v>64732</v>
      </c>
      <c r="J50" s="346">
        <v>63559</v>
      </c>
      <c r="K50" s="346">
        <v>74908</v>
      </c>
      <c r="L50" s="346">
        <v>90070</v>
      </c>
      <c r="M50" s="347">
        <v>95897</v>
      </c>
    </row>
    <row r="51" spans="2:13" ht="27.75" customHeight="1" x14ac:dyDescent="0.2">
      <c r="B51" s="1171"/>
      <c r="C51" s="1172"/>
      <c r="D51" s="104"/>
      <c r="E51" s="1177" t="s">
        <v>42</v>
      </c>
      <c r="F51" s="1177"/>
      <c r="G51" s="1177"/>
      <c r="H51" s="1178"/>
      <c r="I51" s="345">
        <v>566</v>
      </c>
      <c r="J51" s="346">
        <v>926</v>
      </c>
      <c r="K51" s="346">
        <v>879</v>
      </c>
      <c r="L51" s="346">
        <v>1120</v>
      </c>
      <c r="M51" s="347">
        <v>1460</v>
      </c>
    </row>
    <row r="52" spans="2:13" ht="27.75" customHeight="1" x14ac:dyDescent="0.2">
      <c r="B52" s="1173"/>
      <c r="C52" s="1174"/>
      <c r="D52" s="104"/>
      <c r="E52" s="1177" t="s">
        <v>43</v>
      </c>
      <c r="F52" s="1177"/>
      <c r="G52" s="1177"/>
      <c r="H52" s="1178"/>
      <c r="I52" s="345">
        <v>80469</v>
      </c>
      <c r="J52" s="346">
        <v>74461</v>
      </c>
      <c r="K52" s="346">
        <v>76868</v>
      </c>
      <c r="L52" s="346">
        <v>72414</v>
      </c>
      <c r="M52" s="347">
        <v>66016</v>
      </c>
    </row>
    <row r="53" spans="2:13" ht="27.75" customHeight="1" thickBot="1" x14ac:dyDescent="0.25">
      <c r="B53" s="1184" t="s">
        <v>19</v>
      </c>
      <c r="C53" s="1185"/>
      <c r="D53" s="108"/>
      <c r="E53" s="1186" t="s">
        <v>44</v>
      </c>
      <c r="F53" s="1186"/>
      <c r="G53" s="1186"/>
      <c r="H53" s="1187"/>
      <c r="I53" s="348">
        <v>-71554</v>
      </c>
      <c r="J53" s="349">
        <v>-68031</v>
      </c>
      <c r="K53" s="349">
        <v>-81836</v>
      </c>
      <c r="L53" s="349">
        <v>-95463</v>
      </c>
      <c r="M53" s="350">
        <v>-91982</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EDXGauIYcKs+e5wvoWg14tvPWtmHRVpuA/fyHrbQ+XWH3nW51vyth9Bzf9eNuNPrPiR/qrrcLE2yg4kY6mdBQ==" saltValue="nyTTSj1JVTkijAQ6jCVwQ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523</v>
      </c>
      <c r="G54" s="117" t="s">
        <v>524</v>
      </c>
      <c r="H54" s="118" t="s">
        <v>525</v>
      </c>
    </row>
    <row r="55" spans="2:8" ht="52.5" customHeight="1" x14ac:dyDescent="0.2">
      <c r="B55" s="119"/>
      <c r="C55" s="1196" t="s">
        <v>46</v>
      </c>
      <c r="D55" s="1196"/>
      <c r="E55" s="1197"/>
      <c r="F55" s="120">
        <v>48559</v>
      </c>
      <c r="G55" s="120">
        <v>57405</v>
      </c>
      <c r="H55" s="121">
        <v>57463</v>
      </c>
    </row>
    <row r="56" spans="2:8" ht="52.5" customHeight="1" x14ac:dyDescent="0.2">
      <c r="B56" s="122"/>
      <c r="C56" s="1198" t="s">
        <v>47</v>
      </c>
      <c r="D56" s="1198"/>
      <c r="E56" s="1199"/>
      <c r="F56" s="123">
        <v>21</v>
      </c>
      <c r="G56" s="123">
        <v>23</v>
      </c>
      <c r="H56" s="124">
        <v>26</v>
      </c>
    </row>
    <row r="57" spans="2:8" ht="53.25" customHeight="1" x14ac:dyDescent="0.2">
      <c r="B57" s="122"/>
      <c r="C57" s="1200" t="s">
        <v>48</v>
      </c>
      <c r="D57" s="1200"/>
      <c r="E57" s="1201"/>
      <c r="F57" s="125">
        <v>18025</v>
      </c>
      <c r="G57" s="125">
        <v>24051</v>
      </c>
      <c r="H57" s="126">
        <v>29485</v>
      </c>
    </row>
    <row r="58" spans="2:8" ht="45.75" customHeight="1" x14ac:dyDescent="0.2">
      <c r="B58" s="127"/>
      <c r="C58" s="1188" t="s">
        <v>551</v>
      </c>
      <c r="D58" s="1189"/>
      <c r="E58" s="1190"/>
      <c r="F58" s="128">
        <v>14565</v>
      </c>
      <c r="G58" s="128">
        <v>20515</v>
      </c>
      <c r="H58" s="129">
        <v>25948</v>
      </c>
    </row>
    <row r="59" spans="2:8" ht="45.75" customHeight="1" x14ac:dyDescent="0.2">
      <c r="B59" s="127"/>
      <c r="C59" s="1188" t="s">
        <v>552</v>
      </c>
      <c r="D59" s="1189"/>
      <c r="E59" s="1190"/>
      <c r="F59" s="128">
        <v>2464</v>
      </c>
      <c r="G59" s="128">
        <v>2483</v>
      </c>
      <c r="H59" s="129">
        <v>2488</v>
      </c>
    </row>
    <row r="60" spans="2:8" ht="45.75" customHeight="1" x14ac:dyDescent="0.2">
      <c r="B60" s="127"/>
      <c r="C60" s="1188" t="s">
        <v>553</v>
      </c>
      <c r="D60" s="1189"/>
      <c r="E60" s="1190"/>
      <c r="F60" s="128">
        <v>803</v>
      </c>
      <c r="G60" s="128">
        <v>805</v>
      </c>
      <c r="H60" s="129">
        <v>810</v>
      </c>
    </row>
    <row r="61" spans="2:8" ht="45.75" customHeight="1" x14ac:dyDescent="0.2">
      <c r="B61" s="127"/>
      <c r="C61" s="1188" t="s">
        <v>554</v>
      </c>
      <c r="D61" s="1189"/>
      <c r="E61" s="1190"/>
      <c r="F61" s="128">
        <v>115</v>
      </c>
      <c r="G61" s="128">
        <v>106</v>
      </c>
      <c r="H61" s="129">
        <v>90</v>
      </c>
    </row>
    <row r="62" spans="2:8" ht="45.75" customHeight="1" thickBot="1" x14ac:dyDescent="0.25">
      <c r="B62" s="130"/>
      <c r="C62" s="1191" t="s">
        <v>555</v>
      </c>
      <c r="D62" s="1192"/>
      <c r="E62" s="1193"/>
      <c r="F62" s="131">
        <v>55</v>
      </c>
      <c r="G62" s="131">
        <v>67</v>
      </c>
      <c r="H62" s="132">
        <v>74</v>
      </c>
    </row>
    <row r="63" spans="2:8" ht="52.5" customHeight="1" thickBot="1" x14ac:dyDescent="0.25">
      <c r="B63" s="133"/>
      <c r="C63" s="1194" t="s">
        <v>49</v>
      </c>
      <c r="D63" s="1194"/>
      <c r="E63" s="1195"/>
      <c r="F63" s="134">
        <v>66605</v>
      </c>
      <c r="G63" s="134">
        <v>81479</v>
      </c>
      <c r="H63" s="135">
        <v>86974</v>
      </c>
    </row>
    <row r="64" spans="2:8" ht="13" x14ac:dyDescent="0.2"/>
  </sheetData>
  <sheetProtection algorithmName="SHA-512" hashValue="m2KUpyWXBDirlERQGa+032XQjKl5yOAqZR54aV6GHcJ14FeXRO0V88zKvJh+t9Z6jlGMAXJG0+91sMg/24xZ0Q==" saltValue="4GOziup43YEB8AxNlVmGz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520</v>
      </c>
      <c r="G2" s="149"/>
      <c r="H2" s="150"/>
    </row>
    <row r="3" spans="1:8" x14ac:dyDescent="0.2">
      <c r="A3" s="146" t="s">
        <v>513</v>
      </c>
      <c r="B3" s="151"/>
      <c r="C3" s="152"/>
      <c r="D3" s="153">
        <v>45255</v>
      </c>
      <c r="E3" s="154"/>
      <c r="F3" s="155">
        <v>51681</v>
      </c>
      <c r="G3" s="156"/>
      <c r="H3" s="157"/>
    </row>
    <row r="4" spans="1:8" x14ac:dyDescent="0.2">
      <c r="A4" s="158"/>
      <c r="B4" s="159"/>
      <c r="C4" s="160"/>
      <c r="D4" s="161">
        <v>34270</v>
      </c>
      <c r="E4" s="162"/>
      <c r="F4" s="163">
        <v>37226</v>
      </c>
      <c r="G4" s="164"/>
      <c r="H4" s="165"/>
    </row>
    <row r="5" spans="1:8" x14ac:dyDescent="0.2">
      <c r="A5" s="146" t="s">
        <v>515</v>
      </c>
      <c r="B5" s="151"/>
      <c r="C5" s="152"/>
      <c r="D5" s="153">
        <v>30995</v>
      </c>
      <c r="E5" s="154"/>
      <c r="F5" s="155">
        <v>50465</v>
      </c>
      <c r="G5" s="156"/>
      <c r="H5" s="157"/>
    </row>
    <row r="6" spans="1:8" x14ac:dyDescent="0.2">
      <c r="A6" s="158"/>
      <c r="B6" s="159"/>
      <c r="C6" s="160"/>
      <c r="D6" s="161">
        <v>23076</v>
      </c>
      <c r="E6" s="162"/>
      <c r="F6" s="163">
        <v>34193</v>
      </c>
      <c r="G6" s="164"/>
      <c r="H6" s="165"/>
    </row>
    <row r="7" spans="1:8" x14ac:dyDescent="0.2">
      <c r="A7" s="146" t="s">
        <v>516</v>
      </c>
      <c r="B7" s="151"/>
      <c r="C7" s="152"/>
      <c r="D7" s="153">
        <v>34717</v>
      </c>
      <c r="E7" s="154"/>
      <c r="F7" s="155">
        <v>51679</v>
      </c>
      <c r="G7" s="156"/>
      <c r="H7" s="157"/>
    </row>
    <row r="8" spans="1:8" x14ac:dyDescent="0.2">
      <c r="A8" s="158"/>
      <c r="B8" s="159"/>
      <c r="C8" s="160"/>
      <c r="D8" s="161">
        <v>21713</v>
      </c>
      <c r="E8" s="162"/>
      <c r="F8" s="163">
        <v>35132</v>
      </c>
      <c r="G8" s="164"/>
      <c r="H8" s="165"/>
    </row>
    <row r="9" spans="1:8" x14ac:dyDescent="0.2">
      <c r="A9" s="146" t="s">
        <v>517</v>
      </c>
      <c r="B9" s="151"/>
      <c r="C9" s="152"/>
      <c r="D9" s="153">
        <v>25814</v>
      </c>
      <c r="E9" s="154"/>
      <c r="F9" s="155">
        <v>49665</v>
      </c>
      <c r="G9" s="156"/>
      <c r="H9" s="157"/>
    </row>
    <row r="10" spans="1:8" x14ac:dyDescent="0.2">
      <c r="A10" s="158"/>
      <c r="B10" s="159"/>
      <c r="C10" s="160"/>
      <c r="D10" s="161">
        <v>20289</v>
      </c>
      <c r="E10" s="162"/>
      <c r="F10" s="163">
        <v>34678</v>
      </c>
      <c r="G10" s="164"/>
      <c r="H10" s="165"/>
    </row>
    <row r="11" spans="1:8" x14ac:dyDescent="0.2">
      <c r="A11" s="146" t="s">
        <v>518</v>
      </c>
      <c r="B11" s="151"/>
      <c r="C11" s="152"/>
      <c r="D11" s="153">
        <v>41098</v>
      </c>
      <c r="E11" s="154"/>
      <c r="F11" s="155">
        <v>63439</v>
      </c>
      <c r="G11" s="156"/>
      <c r="H11" s="157"/>
    </row>
    <row r="12" spans="1:8" x14ac:dyDescent="0.2">
      <c r="A12" s="158"/>
      <c r="B12" s="159"/>
      <c r="C12" s="166"/>
      <c r="D12" s="161">
        <v>31477</v>
      </c>
      <c r="E12" s="162"/>
      <c r="F12" s="163">
        <v>46463</v>
      </c>
      <c r="G12" s="164"/>
      <c r="H12" s="165"/>
    </row>
    <row r="13" spans="1:8" x14ac:dyDescent="0.2">
      <c r="A13" s="146"/>
      <c r="B13" s="151"/>
      <c r="C13" s="152"/>
      <c r="D13" s="153">
        <v>35576</v>
      </c>
      <c r="E13" s="154"/>
      <c r="F13" s="155">
        <v>53386</v>
      </c>
      <c r="G13" s="167"/>
      <c r="H13" s="157"/>
    </row>
    <row r="14" spans="1:8" x14ac:dyDescent="0.2">
      <c r="A14" s="158"/>
      <c r="B14" s="159"/>
      <c r="C14" s="160"/>
      <c r="D14" s="161">
        <v>26165</v>
      </c>
      <c r="E14" s="162"/>
      <c r="F14" s="163">
        <v>37538</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5.29</v>
      </c>
      <c r="C19" s="168">
        <f>ROUND(VALUE(SUBSTITUTE(実質収支比率等に係る経年分析!G$48,"▲","-")),2)</f>
        <v>9.32</v>
      </c>
      <c r="D19" s="168">
        <f>ROUND(VALUE(SUBSTITUTE(実質収支比率等に係る経年分析!H$48,"▲","-")),2)</f>
        <v>10.34</v>
      </c>
      <c r="E19" s="168">
        <f>ROUND(VALUE(SUBSTITUTE(実質収支比率等に係る経年分析!I$48,"▲","-")),2)</f>
        <v>7.72</v>
      </c>
      <c r="F19" s="168">
        <f>ROUND(VALUE(SUBSTITUTE(実質収支比率等に係る経年分析!J$48,"▲","-")),2)</f>
        <v>8.08</v>
      </c>
    </row>
    <row r="20" spans="1:11" x14ac:dyDescent="0.2">
      <c r="A20" s="168" t="s">
        <v>53</v>
      </c>
      <c r="B20" s="168">
        <f>ROUND(VALUE(SUBSTITUTE(実質収支比率等に係る経年分析!F$47,"▲","-")),2)</f>
        <v>35.880000000000003</v>
      </c>
      <c r="C20" s="168">
        <f>ROUND(VALUE(SUBSTITUTE(実質収支比率等に係る経年分析!G$47,"▲","-")),2)</f>
        <v>32.67</v>
      </c>
      <c r="D20" s="168">
        <f>ROUND(VALUE(SUBSTITUTE(実質収支比率等に係る経年分析!H$47,"▲","-")),2)</f>
        <v>38.049999999999997</v>
      </c>
      <c r="E20" s="168">
        <f>ROUND(VALUE(SUBSTITUTE(実質収支比率等に係る経年分析!I$47,"▲","-")),2)</f>
        <v>43.5</v>
      </c>
      <c r="F20" s="168">
        <f>ROUND(VALUE(SUBSTITUTE(実質収支比率等に係る経年分析!J$47,"▲","-")),2)</f>
        <v>41.56</v>
      </c>
    </row>
    <row r="21" spans="1:11" x14ac:dyDescent="0.2">
      <c r="A21" s="168" t="s">
        <v>54</v>
      </c>
      <c r="B21" s="168">
        <f>IF(ISNUMBER(VALUE(SUBSTITUTE(実質収支比率等に係る経年分析!F$49,"▲","-"))),ROUND(VALUE(SUBSTITUTE(実質収支比率等に係る経年分析!F$49,"▲","-")),2),NA())</f>
        <v>1.9</v>
      </c>
      <c r="C21" s="168">
        <f>IF(ISNUMBER(VALUE(SUBSTITUTE(実質収支比率等に係る経年分析!G$49,"▲","-"))),ROUND(VALUE(SUBSTITUTE(実質収支比率等に係る経年分析!G$49,"▲","-")),2),NA())</f>
        <v>-0.06</v>
      </c>
      <c r="D21" s="168">
        <f>IF(ISNUMBER(VALUE(SUBSTITUTE(実質収支比率等に係る経年分析!H$49,"▲","-"))),ROUND(VALUE(SUBSTITUTE(実質収支比率等に係る経年分析!H$49,"▲","-")),2),NA())</f>
        <v>7.26</v>
      </c>
      <c r="E21" s="168">
        <f>IF(ISNUMBER(VALUE(SUBSTITUTE(実質収支比率等に係る経年分析!I$49,"▲","-"))),ROUND(VALUE(SUBSTITUTE(実質収支比率等に係る経年分析!I$49,"▲","-")),2),NA())</f>
        <v>4.43</v>
      </c>
      <c r="F21" s="168">
        <f>IF(ISNUMBER(VALUE(SUBSTITUTE(実質収支比率等に係る経年分析!J$49,"▲","-"))),ROUND(VALUE(SUBSTITUTE(実質収支比率等に係る経年分析!J$49,"▲","-")),2),NA())</f>
        <v>0.75</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e">
        <f>IF(連結実質赤字比率に係る赤字・黒字の構成分析!C$38="",NA(),連結実質赤字比率に係る赤字・黒字の構成分析!C$38)</f>
        <v>#N/A</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#VALUE!</v>
      </c>
      <c r="G32" s="169" t="e">
        <f>IF(ROUND(VALUE(SUBSTITUTE(連結実質赤字比率に係る赤字・黒字の構成分析!H$38,"▲", "-")), 2) &gt;= 0, ABS(ROUND(VALUE(SUBSTITUTE(連結実質赤字比率に係る赤字・黒字の構成分析!H$38,"▲", "-")), 2)), NA())</f>
        <v>#VALUE!</v>
      </c>
      <c r="H32" s="169" t="e">
        <f>IF(ROUND(VALUE(SUBSTITUTE(連結実質赤字比率に係る赤字・黒字の構成分析!I$38,"▲", "-")), 2) &lt; 0, ABS(ROUND(VALUE(SUBSTITUTE(連結実質赤字比率に係る赤字・黒字の構成分析!I$38,"▲", "-")), 2)), NA())</f>
        <v>#VALUE!</v>
      </c>
      <c r="I32" s="169" t="e">
        <f>IF(ROUND(VALUE(SUBSTITUTE(連結実質赤字比率に係る赤字・黒字の構成分析!I$38,"▲", "-")), 2) &gt;= 0, ABS(ROUND(VALUE(SUBSTITUTE(連結実質赤字比率に係る赤字・黒字の構成分析!I$38,"▲", "-")), 2)), NA())</f>
        <v>#VALUE!</v>
      </c>
      <c r="J32" s="169" t="e">
        <f>IF(ROUND(VALUE(SUBSTITUTE(連結実質赤字比率に係る赤字・黒字の構成分析!J$38,"▲", "-")), 2) &lt; 0, ABS(ROUND(VALUE(SUBSTITUTE(連結実質赤字比率に係る赤字・黒字の構成分析!J$38,"▲", "-")), 2)), NA())</f>
        <v>#VALUE!</v>
      </c>
      <c r="K32" s="169" t="e">
        <f>IF(ROUND(VALUE(SUBSTITUTE(連結実質赤字比率に係る赤字・黒字の構成分析!J$38,"▲", "-")), 2) &gt;= 0, ABS(ROUND(VALUE(SUBSTITUTE(連結実質赤字比率に係る赤字・黒字の構成分析!J$38,"▲", "-")), 2)), NA())</f>
        <v>#VALUE!</v>
      </c>
    </row>
    <row r="33" spans="1:16" x14ac:dyDescent="0.2">
      <c r="A33" s="169" t="str">
        <f>IF(連結実質赤字比率に係る赤字・黒字の構成分析!C$37="",NA(),連結実質赤字比率に係る赤字・黒字の構成分析!C$37)</f>
        <v>後期高齢者医療事業会計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0.11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0.18</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7.0000000000000007E-2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0.11</v>
      </c>
    </row>
    <row r="34" spans="1:16" x14ac:dyDescent="0.2">
      <c r="A34" s="169" t="str">
        <f>IF(連結実質赤字比率に係る赤字・黒字の構成分析!C$36="",NA(),連結実質赤字比率に係る赤字・黒字の構成分析!C$36)</f>
        <v>国民健康保険事業会計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0.28000000000000003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0.92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0.94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0.67</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0.6</v>
      </c>
    </row>
    <row r="35" spans="1:16" x14ac:dyDescent="0.2">
      <c r="A35" s="169" t="str">
        <f>IF(連結実質赤字比率に係る赤字・黒字の構成分析!C$35="",NA(),連結実質赤字比率に係る赤字・黒字の構成分析!C$35)</f>
        <v>介護保険事業会計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1.22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1.97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1.19</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1.41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1.57</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5.29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9.31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10.33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7.72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8.08</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9386</v>
      </c>
      <c r="E42" s="170"/>
      <c r="F42" s="170"/>
      <c r="G42" s="170">
        <f>'実質公債費比率（分子）の構造'!L$52</f>
        <v>9250</v>
      </c>
      <c r="H42" s="170"/>
      <c r="I42" s="170"/>
      <c r="J42" s="170">
        <f>'実質公債費比率（分子）の構造'!M$52</f>
        <v>8953</v>
      </c>
      <c r="K42" s="170"/>
      <c r="L42" s="170"/>
      <c r="M42" s="170">
        <f>'実質公債費比率（分子）の構造'!N$52</f>
        <v>8244</v>
      </c>
      <c r="N42" s="170"/>
      <c r="O42" s="170"/>
      <c r="P42" s="170">
        <f>'実質公債費比率（分子）の構造'!O$52</f>
        <v>7414</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981</v>
      </c>
      <c r="C44" s="170"/>
      <c r="D44" s="170"/>
      <c r="E44" s="170">
        <f>'実質公債費比率（分子）の構造'!L$50</f>
        <v>720</v>
      </c>
      <c r="F44" s="170"/>
      <c r="G44" s="170"/>
      <c r="H44" s="170">
        <f>'実質公債費比率（分子）の構造'!M$50</f>
        <v>658</v>
      </c>
      <c r="I44" s="170"/>
      <c r="J44" s="170"/>
      <c r="K44" s="170">
        <f>'実質公債費比率（分子）の構造'!N$50</f>
        <v>566</v>
      </c>
      <c r="L44" s="170"/>
      <c r="M44" s="170"/>
      <c r="N44" s="170">
        <f>'実質公債費比率（分子）の構造'!O$50</f>
        <v>561</v>
      </c>
      <c r="O44" s="170"/>
      <c r="P44" s="170"/>
    </row>
    <row r="45" spans="1:16" x14ac:dyDescent="0.2">
      <c r="A45" s="170" t="s">
        <v>63</v>
      </c>
      <c r="B45" s="170">
        <f>'実質公債費比率（分子）の構造'!K$49</f>
        <v>141</v>
      </c>
      <c r="C45" s="170"/>
      <c r="D45" s="170"/>
      <c r="E45" s="170">
        <f>'実質公債費比率（分子）の構造'!L$49</f>
        <v>158</v>
      </c>
      <c r="F45" s="170"/>
      <c r="G45" s="170"/>
      <c r="H45" s="170">
        <f>'実質公債費比率（分子）の構造'!M$49</f>
        <v>149</v>
      </c>
      <c r="I45" s="170"/>
      <c r="J45" s="170"/>
      <c r="K45" s="170">
        <f>'実質公債費比率（分子）の構造'!N$49</f>
        <v>151</v>
      </c>
      <c r="L45" s="170"/>
      <c r="M45" s="170"/>
      <c r="N45" s="170">
        <f>'実質公債費比率（分子）の構造'!O$49</f>
        <v>187</v>
      </c>
      <c r="O45" s="170"/>
      <c r="P45" s="170"/>
    </row>
    <row r="46" spans="1:16" x14ac:dyDescent="0.2">
      <c r="A46" s="170" t="s">
        <v>64</v>
      </c>
      <c r="B46" s="170" t="str">
        <f>'実質公債費比率（分子）の構造'!K$48</f>
        <v>-</v>
      </c>
      <c r="C46" s="170"/>
      <c r="D46" s="170"/>
      <c r="E46" s="170" t="str">
        <f>'実質公債費比率（分子）の構造'!L$48</f>
        <v>-</v>
      </c>
      <c r="F46" s="170"/>
      <c r="G46" s="170"/>
      <c r="H46" s="170" t="str">
        <f>'実質公債費比率（分子）の構造'!M$48</f>
        <v>-</v>
      </c>
      <c r="I46" s="170"/>
      <c r="J46" s="170"/>
      <c r="K46" s="170" t="str">
        <f>'実質公債費比率（分子）の構造'!N$48</f>
        <v>-</v>
      </c>
      <c r="L46" s="170"/>
      <c r="M46" s="170"/>
      <c r="N46" s="170" t="str">
        <f>'実質公債費比率（分子）の構造'!O$48</f>
        <v>-</v>
      </c>
      <c r="O46" s="170"/>
      <c r="P46" s="170"/>
    </row>
    <row r="47" spans="1:16" x14ac:dyDescent="0.2">
      <c r="A47" s="170" t="s">
        <v>12</v>
      </c>
      <c r="B47" s="170">
        <f>'実質公債費比率（分子）の構造'!K$47</f>
        <v>233</v>
      </c>
      <c r="C47" s="170"/>
      <c r="D47" s="170"/>
      <c r="E47" s="170">
        <f>'実質公債費比率（分子）の構造'!L$47</f>
        <v>314</v>
      </c>
      <c r="F47" s="170"/>
      <c r="G47" s="170"/>
      <c r="H47" s="170">
        <f>'実質公債費比率（分子）の構造'!M$47</f>
        <v>349</v>
      </c>
      <c r="I47" s="170"/>
      <c r="J47" s="170"/>
      <c r="K47" s="170">
        <f>'実質公債費比率（分子）の構造'!N$47</f>
        <v>303</v>
      </c>
      <c r="L47" s="170"/>
      <c r="M47" s="170"/>
      <c r="N47" s="170">
        <f>'実質公債費比率（分子）の構造'!O$47</f>
        <v>269</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1700</v>
      </c>
      <c r="C49" s="170"/>
      <c r="D49" s="170"/>
      <c r="E49" s="170">
        <f>'実質公債費比率（分子）の構造'!L$45</f>
        <v>1741</v>
      </c>
      <c r="F49" s="170"/>
      <c r="G49" s="170"/>
      <c r="H49" s="170">
        <f>'実質公債費比率（分子）の構造'!M$45</f>
        <v>1828</v>
      </c>
      <c r="I49" s="170"/>
      <c r="J49" s="170"/>
      <c r="K49" s="170">
        <f>'実質公債費比率（分子）の構造'!N$45</f>
        <v>1362</v>
      </c>
      <c r="L49" s="170"/>
      <c r="M49" s="170"/>
      <c r="N49" s="170">
        <f>'実質公債費比率（分子）の構造'!O$45</f>
        <v>1093</v>
      </c>
      <c r="O49" s="170"/>
      <c r="P49" s="170"/>
    </row>
    <row r="50" spans="1:16" x14ac:dyDescent="0.2">
      <c r="A50" s="170" t="s">
        <v>67</v>
      </c>
      <c r="B50" s="170" t="e">
        <f>NA()</f>
        <v>#N/A</v>
      </c>
      <c r="C50" s="170">
        <f>IF(ISNUMBER('実質公債費比率（分子）の構造'!K$53),'実質公債費比率（分子）の構造'!K$53,NA())</f>
        <v>-6331</v>
      </c>
      <c r="D50" s="170" t="e">
        <f>NA()</f>
        <v>#N/A</v>
      </c>
      <c r="E50" s="170" t="e">
        <f>NA()</f>
        <v>#N/A</v>
      </c>
      <c r="F50" s="170">
        <f>IF(ISNUMBER('実質公債費比率（分子）の構造'!L$53),'実質公債費比率（分子）の構造'!L$53,NA())</f>
        <v>-6317</v>
      </c>
      <c r="G50" s="170" t="e">
        <f>NA()</f>
        <v>#N/A</v>
      </c>
      <c r="H50" s="170" t="e">
        <f>NA()</f>
        <v>#N/A</v>
      </c>
      <c r="I50" s="170">
        <f>IF(ISNUMBER('実質公債費比率（分子）の構造'!M$53),'実質公債費比率（分子）の構造'!M$53,NA())</f>
        <v>-5969</v>
      </c>
      <c r="J50" s="170" t="e">
        <f>NA()</f>
        <v>#N/A</v>
      </c>
      <c r="K50" s="170" t="e">
        <f>NA()</f>
        <v>#N/A</v>
      </c>
      <c r="L50" s="170">
        <f>IF(ISNUMBER('実質公債費比率（分子）の構造'!N$53),'実質公債費比率（分子）の構造'!N$53,NA())</f>
        <v>-5862</v>
      </c>
      <c r="M50" s="170" t="e">
        <f>NA()</f>
        <v>#N/A</v>
      </c>
      <c r="N50" s="170" t="e">
        <f>NA()</f>
        <v>#N/A</v>
      </c>
      <c r="O50" s="170">
        <f>IF(ISNUMBER('実質公債費比率（分子）の構造'!O$53),'実質公債費比率（分子）の構造'!O$53,NA())</f>
        <v>-5304</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80469</v>
      </c>
      <c r="E56" s="169"/>
      <c r="F56" s="169"/>
      <c r="G56" s="169">
        <f>'将来負担比率（分子）の構造'!J$52</f>
        <v>74461</v>
      </c>
      <c r="H56" s="169"/>
      <c r="I56" s="169"/>
      <c r="J56" s="169">
        <f>'将来負担比率（分子）の構造'!K$52</f>
        <v>76868</v>
      </c>
      <c r="K56" s="169"/>
      <c r="L56" s="169"/>
      <c r="M56" s="169">
        <f>'将来負担比率（分子）の構造'!L$52</f>
        <v>72414</v>
      </c>
      <c r="N56" s="169"/>
      <c r="O56" s="169"/>
      <c r="P56" s="169">
        <f>'将来負担比率（分子）の構造'!M$52</f>
        <v>66016</v>
      </c>
    </row>
    <row r="57" spans="1:16" x14ac:dyDescent="0.2">
      <c r="A57" s="169" t="s">
        <v>42</v>
      </c>
      <c r="B57" s="169"/>
      <c r="C57" s="169"/>
      <c r="D57" s="169">
        <f>'将来負担比率（分子）の構造'!I$51</f>
        <v>566</v>
      </c>
      <c r="E57" s="169"/>
      <c r="F57" s="169"/>
      <c r="G57" s="169">
        <f>'将来負担比率（分子）の構造'!J$51</f>
        <v>926</v>
      </c>
      <c r="H57" s="169"/>
      <c r="I57" s="169"/>
      <c r="J57" s="169">
        <f>'将来負担比率（分子）の構造'!K$51</f>
        <v>879</v>
      </c>
      <c r="K57" s="169"/>
      <c r="L57" s="169"/>
      <c r="M57" s="169">
        <f>'将来負担比率（分子）の構造'!L$51</f>
        <v>1120</v>
      </c>
      <c r="N57" s="169"/>
      <c r="O57" s="169"/>
      <c r="P57" s="169">
        <f>'将来負担比率（分子）の構造'!M$51</f>
        <v>1460</v>
      </c>
    </row>
    <row r="58" spans="1:16" x14ac:dyDescent="0.2">
      <c r="A58" s="169" t="s">
        <v>41</v>
      </c>
      <c r="B58" s="169"/>
      <c r="C58" s="169"/>
      <c r="D58" s="169">
        <f>'将来負担比率（分子）の構造'!I$50</f>
        <v>64732</v>
      </c>
      <c r="E58" s="169"/>
      <c r="F58" s="169"/>
      <c r="G58" s="169">
        <f>'将来負担比率（分子）の構造'!J$50</f>
        <v>63559</v>
      </c>
      <c r="H58" s="169"/>
      <c r="I58" s="169"/>
      <c r="J58" s="169">
        <f>'将来負担比率（分子）の構造'!K$50</f>
        <v>74908</v>
      </c>
      <c r="K58" s="169"/>
      <c r="L58" s="169"/>
      <c r="M58" s="169">
        <f>'将来負担比率（分子）の構造'!L$50</f>
        <v>90070</v>
      </c>
      <c r="N58" s="169"/>
      <c r="O58" s="169"/>
      <c r="P58" s="169">
        <f>'将来負担比率（分子）の構造'!M$50</f>
        <v>95897</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24575</v>
      </c>
      <c r="C62" s="169"/>
      <c r="D62" s="169"/>
      <c r="E62" s="169">
        <f>'将来負担比率（分子）の構造'!J$45</f>
        <v>21787</v>
      </c>
      <c r="F62" s="169"/>
      <c r="G62" s="169"/>
      <c r="H62" s="169">
        <f>'将来負担比率（分子）の構造'!K$45</f>
        <v>22775</v>
      </c>
      <c r="I62" s="169"/>
      <c r="J62" s="169"/>
      <c r="K62" s="169">
        <f>'将来負担比率（分子）の構造'!L$45</f>
        <v>20577</v>
      </c>
      <c r="L62" s="169"/>
      <c r="M62" s="169"/>
      <c r="N62" s="169">
        <f>'将来負担比率（分子）の構造'!M$45</f>
        <v>22292</v>
      </c>
      <c r="O62" s="169"/>
      <c r="P62" s="169"/>
    </row>
    <row r="63" spans="1:16" x14ac:dyDescent="0.2">
      <c r="A63" s="169" t="s">
        <v>34</v>
      </c>
      <c r="B63" s="169">
        <f>'将来負担比率（分子）の構造'!I$44</f>
        <v>1755</v>
      </c>
      <c r="C63" s="169"/>
      <c r="D63" s="169"/>
      <c r="E63" s="169">
        <f>'将来負担比率（分子）の構造'!J$44</f>
        <v>2069</v>
      </c>
      <c r="F63" s="169"/>
      <c r="G63" s="169"/>
      <c r="H63" s="169">
        <f>'将来負担比率（分子）の構造'!K$44</f>
        <v>2337</v>
      </c>
      <c r="I63" s="169"/>
      <c r="J63" s="169"/>
      <c r="K63" s="169">
        <f>'将来負担比率（分子）の構造'!L$44</f>
        <v>2789</v>
      </c>
      <c r="L63" s="169"/>
      <c r="M63" s="169"/>
      <c r="N63" s="169">
        <f>'将来負担比率（分子）の構造'!M$44</f>
        <v>2968</v>
      </c>
      <c r="O63" s="169"/>
      <c r="P63" s="169"/>
    </row>
    <row r="64" spans="1:16" x14ac:dyDescent="0.2">
      <c r="A64" s="169" t="s">
        <v>33</v>
      </c>
      <c r="B64" s="169" t="str">
        <f>'将来負担比率（分子）の構造'!I$43</f>
        <v>-</v>
      </c>
      <c r="C64" s="169"/>
      <c r="D64" s="169"/>
      <c r="E64" s="169" t="str">
        <f>'将来負担比率（分子）の構造'!J$43</f>
        <v>-</v>
      </c>
      <c r="F64" s="169"/>
      <c r="G64" s="169"/>
      <c r="H64" s="169" t="str">
        <f>'将来負担比率（分子）の構造'!K$43</f>
        <v>-</v>
      </c>
      <c r="I64" s="169"/>
      <c r="J64" s="169"/>
      <c r="K64" s="169" t="str">
        <f>'将来負担比率（分子）の構造'!L$43</f>
        <v>-</v>
      </c>
      <c r="L64" s="169"/>
      <c r="M64" s="169"/>
      <c r="N64" s="169" t="str">
        <f>'将来負担比率（分子）の構造'!M$43</f>
        <v>-</v>
      </c>
      <c r="O64" s="169"/>
      <c r="P64" s="169"/>
    </row>
    <row r="65" spans="1:16" x14ac:dyDescent="0.2">
      <c r="A65" s="169" t="s">
        <v>32</v>
      </c>
      <c r="B65" s="169">
        <f>'将来負担比率（分子）の構造'!I$42</f>
        <v>11886</v>
      </c>
      <c r="C65" s="169"/>
      <c r="D65" s="169"/>
      <c r="E65" s="169">
        <f>'将来負担比率（分子）の構造'!J$42</f>
        <v>11297</v>
      </c>
      <c r="F65" s="169"/>
      <c r="G65" s="169"/>
      <c r="H65" s="169">
        <f>'将来負担比率（分子）の構造'!K$42</f>
        <v>10102</v>
      </c>
      <c r="I65" s="169"/>
      <c r="J65" s="169"/>
      <c r="K65" s="169">
        <f>'将来負担比率（分子）の構造'!L$42</f>
        <v>9514</v>
      </c>
      <c r="L65" s="169"/>
      <c r="M65" s="169"/>
      <c r="N65" s="169">
        <f>'将来負担比率（分子）の構造'!M$42</f>
        <v>10262</v>
      </c>
      <c r="O65" s="169"/>
      <c r="P65" s="169"/>
    </row>
    <row r="66" spans="1:16" x14ac:dyDescent="0.2">
      <c r="A66" s="169" t="s">
        <v>31</v>
      </c>
      <c r="B66" s="169">
        <f>'将来負担比率（分子）の構造'!I$41</f>
        <v>35998</v>
      </c>
      <c r="C66" s="169"/>
      <c r="D66" s="169"/>
      <c r="E66" s="169">
        <f>'将来負担比率（分子）の構造'!J$41</f>
        <v>35762</v>
      </c>
      <c r="F66" s="169"/>
      <c r="G66" s="169"/>
      <c r="H66" s="169">
        <f>'将来負担比率（分子）の構造'!K$41</f>
        <v>35606</v>
      </c>
      <c r="I66" s="169"/>
      <c r="J66" s="169"/>
      <c r="K66" s="169">
        <f>'将来負担比率（分子）の構造'!L$41</f>
        <v>35260</v>
      </c>
      <c r="L66" s="169"/>
      <c r="M66" s="169"/>
      <c r="N66" s="169">
        <f>'将来負担比率（分子）の構造'!M$41</f>
        <v>35870</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48559</v>
      </c>
      <c r="C72" s="173">
        <f>基金残高に係る経年分析!G55</f>
        <v>57405</v>
      </c>
      <c r="D72" s="173">
        <f>基金残高に係る経年分析!H55</f>
        <v>57463</v>
      </c>
    </row>
    <row r="73" spans="1:16" x14ac:dyDescent="0.2">
      <c r="A73" s="172" t="s">
        <v>74</v>
      </c>
      <c r="B73" s="173">
        <f>基金残高に係る経年分析!F56</f>
        <v>21</v>
      </c>
      <c r="C73" s="173">
        <f>基金残高に係る経年分析!G56</f>
        <v>23</v>
      </c>
      <c r="D73" s="173">
        <f>基金残高に係る経年分析!H56</f>
        <v>26</v>
      </c>
    </row>
    <row r="74" spans="1:16" x14ac:dyDescent="0.2">
      <c r="A74" s="172" t="s">
        <v>75</v>
      </c>
      <c r="B74" s="173">
        <f>基金残高に係る経年分析!F57</f>
        <v>18025</v>
      </c>
      <c r="C74" s="173">
        <f>基金残高に係る経年分析!G57</f>
        <v>24051</v>
      </c>
      <c r="D74" s="173">
        <f>基金残高に係る経年分析!H57</f>
        <v>29485</v>
      </c>
    </row>
  </sheetData>
  <sheetProtection algorithmName="SHA-512" hashValue="a2zGW+NoeTp+8ZsDHxFfVr8Fp8N679KxFVOhzczKG5xJHZG9otl8lc4iGjFwPteeBI0WOlzz9Da6wjx1EEqJdg==" saltValue="ICR92VCEVw92Vybs335nF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71767113</v>
      </c>
      <c r="S5" s="600"/>
      <c r="T5" s="600"/>
      <c r="U5" s="600"/>
      <c r="V5" s="600"/>
      <c r="W5" s="600"/>
      <c r="X5" s="600"/>
      <c r="Y5" s="601"/>
      <c r="Z5" s="602">
        <v>30.2</v>
      </c>
      <c r="AA5" s="602"/>
      <c r="AB5" s="602"/>
      <c r="AC5" s="602"/>
      <c r="AD5" s="603">
        <v>71767113</v>
      </c>
      <c r="AE5" s="603"/>
      <c r="AF5" s="603"/>
      <c r="AG5" s="603"/>
      <c r="AH5" s="603"/>
      <c r="AI5" s="603"/>
      <c r="AJ5" s="603"/>
      <c r="AK5" s="603"/>
      <c r="AL5" s="604">
        <v>50.3</v>
      </c>
      <c r="AM5" s="605"/>
      <c r="AN5" s="605"/>
      <c r="AO5" s="606"/>
      <c r="AP5" s="596" t="s">
        <v>216</v>
      </c>
      <c r="AQ5" s="597"/>
      <c r="AR5" s="597"/>
      <c r="AS5" s="597"/>
      <c r="AT5" s="597"/>
      <c r="AU5" s="597"/>
      <c r="AV5" s="597"/>
      <c r="AW5" s="597"/>
      <c r="AX5" s="597"/>
      <c r="AY5" s="597"/>
      <c r="AZ5" s="597"/>
      <c r="BA5" s="597"/>
      <c r="BB5" s="597"/>
      <c r="BC5" s="597"/>
      <c r="BD5" s="597"/>
      <c r="BE5" s="597"/>
      <c r="BF5" s="598"/>
      <c r="BG5" s="610">
        <v>71746516</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795341</v>
      </c>
      <c r="S6" s="611"/>
      <c r="T6" s="611"/>
      <c r="U6" s="611"/>
      <c r="V6" s="611"/>
      <c r="W6" s="611"/>
      <c r="X6" s="611"/>
      <c r="Y6" s="612"/>
      <c r="Z6" s="613">
        <v>0.3</v>
      </c>
      <c r="AA6" s="613"/>
      <c r="AB6" s="613"/>
      <c r="AC6" s="613"/>
      <c r="AD6" s="614">
        <v>795341</v>
      </c>
      <c r="AE6" s="614"/>
      <c r="AF6" s="614"/>
      <c r="AG6" s="614"/>
      <c r="AH6" s="614"/>
      <c r="AI6" s="614"/>
      <c r="AJ6" s="614"/>
      <c r="AK6" s="614"/>
      <c r="AL6" s="615">
        <v>0.6</v>
      </c>
      <c r="AM6" s="616"/>
      <c r="AN6" s="616"/>
      <c r="AO6" s="617"/>
      <c r="AP6" s="607" t="s">
        <v>221</v>
      </c>
      <c r="AQ6" s="608"/>
      <c r="AR6" s="608"/>
      <c r="AS6" s="608"/>
      <c r="AT6" s="608"/>
      <c r="AU6" s="608"/>
      <c r="AV6" s="608"/>
      <c r="AW6" s="608"/>
      <c r="AX6" s="608"/>
      <c r="AY6" s="608"/>
      <c r="AZ6" s="608"/>
      <c r="BA6" s="608"/>
      <c r="BB6" s="608"/>
      <c r="BC6" s="608"/>
      <c r="BD6" s="608"/>
      <c r="BE6" s="608"/>
      <c r="BF6" s="609"/>
      <c r="BG6" s="610">
        <v>71746516</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894458</v>
      </c>
      <c r="CS6" s="611"/>
      <c r="CT6" s="611"/>
      <c r="CU6" s="611"/>
      <c r="CV6" s="611"/>
      <c r="CW6" s="611"/>
      <c r="CX6" s="611"/>
      <c r="CY6" s="612"/>
      <c r="CZ6" s="604">
        <v>0.4</v>
      </c>
      <c r="DA6" s="605"/>
      <c r="DB6" s="605"/>
      <c r="DC6" s="621"/>
      <c r="DD6" s="619" t="s">
        <v>122</v>
      </c>
      <c r="DE6" s="611"/>
      <c r="DF6" s="611"/>
      <c r="DG6" s="611"/>
      <c r="DH6" s="611"/>
      <c r="DI6" s="611"/>
      <c r="DJ6" s="611"/>
      <c r="DK6" s="611"/>
      <c r="DL6" s="611"/>
      <c r="DM6" s="611"/>
      <c r="DN6" s="611"/>
      <c r="DO6" s="611"/>
      <c r="DP6" s="612"/>
      <c r="DQ6" s="619">
        <v>894446</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277061</v>
      </c>
      <c r="S7" s="611"/>
      <c r="T7" s="611"/>
      <c r="U7" s="611"/>
      <c r="V7" s="611"/>
      <c r="W7" s="611"/>
      <c r="X7" s="611"/>
      <c r="Y7" s="612"/>
      <c r="Z7" s="613">
        <v>0.1</v>
      </c>
      <c r="AA7" s="613"/>
      <c r="AB7" s="613"/>
      <c r="AC7" s="613"/>
      <c r="AD7" s="614">
        <v>277061</v>
      </c>
      <c r="AE7" s="614"/>
      <c r="AF7" s="614"/>
      <c r="AG7" s="614"/>
      <c r="AH7" s="614"/>
      <c r="AI7" s="614"/>
      <c r="AJ7" s="614"/>
      <c r="AK7" s="614"/>
      <c r="AL7" s="615">
        <v>0.2</v>
      </c>
      <c r="AM7" s="616"/>
      <c r="AN7" s="616"/>
      <c r="AO7" s="617"/>
      <c r="AP7" s="607" t="s">
        <v>224</v>
      </c>
      <c r="AQ7" s="608"/>
      <c r="AR7" s="608"/>
      <c r="AS7" s="608"/>
      <c r="AT7" s="608"/>
      <c r="AU7" s="608"/>
      <c r="AV7" s="608"/>
      <c r="AW7" s="608"/>
      <c r="AX7" s="608"/>
      <c r="AY7" s="608"/>
      <c r="AZ7" s="608"/>
      <c r="BA7" s="608"/>
      <c r="BB7" s="608"/>
      <c r="BC7" s="608"/>
      <c r="BD7" s="608"/>
      <c r="BE7" s="608"/>
      <c r="BF7" s="609"/>
      <c r="BG7" s="610">
        <v>68363846</v>
      </c>
      <c r="BH7" s="611"/>
      <c r="BI7" s="611"/>
      <c r="BJ7" s="611"/>
      <c r="BK7" s="611"/>
      <c r="BL7" s="611"/>
      <c r="BM7" s="611"/>
      <c r="BN7" s="612"/>
      <c r="BO7" s="613">
        <v>95.3</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25777594</v>
      </c>
      <c r="CS7" s="611"/>
      <c r="CT7" s="611"/>
      <c r="CU7" s="611"/>
      <c r="CV7" s="611"/>
      <c r="CW7" s="611"/>
      <c r="CX7" s="611"/>
      <c r="CY7" s="612"/>
      <c r="CZ7" s="613">
        <v>11.4</v>
      </c>
      <c r="DA7" s="613"/>
      <c r="DB7" s="613"/>
      <c r="DC7" s="613"/>
      <c r="DD7" s="619">
        <v>1592157</v>
      </c>
      <c r="DE7" s="611"/>
      <c r="DF7" s="611"/>
      <c r="DG7" s="611"/>
      <c r="DH7" s="611"/>
      <c r="DI7" s="611"/>
      <c r="DJ7" s="611"/>
      <c r="DK7" s="611"/>
      <c r="DL7" s="611"/>
      <c r="DM7" s="611"/>
      <c r="DN7" s="611"/>
      <c r="DO7" s="611"/>
      <c r="DP7" s="612"/>
      <c r="DQ7" s="619">
        <v>22892896</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1473320</v>
      </c>
      <c r="S8" s="611"/>
      <c r="T8" s="611"/>
      <c r="U8" s="611"/>
      <c r="V8" s="611"/>
      <c r="W8" s="611"/>
      <c r="X8" s="611"/>
      <c r="Y8" s="612"/>
      <c r="Z8" s="613">
        <v>0.6</v>
      </c>
      <c r="AA8" s="613"/>
      <c r="AB8" s="613"/>
      <c r="AC8" s="613"/>
      <c r="AD8" s="614">
        <v>1473320</v>
      </c>
      <c r="AE8" s="614"/>
      <c r="AF8" s="614"/>
      <c r="AG8" s="614"/>
      <c r="AH8" s="614"/>
      <c r="AI8" s="614"/>
      <c r="AJ8" s="614"/>
      <c r="AK8" s="614"/>
      <c r="AL8" s="615">
        <v>1</v>
      </c>
      <c r="AM8" s="616"/>
      <c r="AN8" s="616"/>
      <c r="AO8" s="617"/>
      <c r="AP8" s="607" t="s">
        <v>227</v>
      </c>
      <c r="AQ8" s="608"/>
      <c r="AR8" s="608"/>
      <c r="AS8" s="608"/>
      <c r="AT8" s="608"/>
      <c r="AU8" s="608"/>
      <c r="AV8" s="608"/>
      <c r="AW8" s="608"/>
      <c r="AX8" s="608"/>
      <c r="AY8" s="608"/>
      <c r="AZ8" s="608"/>
      <c r="BA8" s="608"/>
      <c r="BB8" s="608"/>
      <c r="BC8" s="608"/>
      <c r="BD8" s="608"/>
      <c r="BE8" s="608"/>
      <c r="BF8" s="609"/>
      <c r="BG8" s="610">
        <v>1201834</v>
      </c>
      <c r="BH8" s="611"/>
      <c r="BI8" s="611"/>
      <c r="BJ8" s="611"/>
      <c r="BK8" s="611"/>
      <c r="BL8" s="611"/>
      <c r="BM8" s="611"/>
      <c r="BN8" s="612"/>
      <c r="BO8" s="613">
        <v>1.7</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124153877</v>
      </c>
      <c r="CS8" s="611"/>
      <c r="CT8" s="611"/>
      <c r="CU8" s="611"/>
      <c r="CV8" s="611"/>
      <c r="CW8" s="611"/>
      <c r="CX8" s="611"/>
      <c r="CY8" s="612"/>
      <c r="CZ8" s="613">
        <v>55</v>
      </c>
      <c r="DA8" s="613"/>
      <c r="DB8" s="613"/>
      <c r="DC8" s="613"/>
      <c r="DD8" s="619">
        <v>1900637</v>
      </c>
      <c r="DE8" s="611"/>
      <c r="DF8" s="611"/>
      <c r="DG8" s="611"/>
      <c r="DH8" s="611"/>
      <c r="DI8" s="611"/>
      <c r="DJ8" s="611"/>
      <c r="DK8" s="611"/>
      <c r="DL8" s="611"/>
      <c r="DM8" s="611"/>
      <c r="DN8" s="611"/>
      <c r="DO8" s="611"/>
      <c r="DP8" s="612"/>
      <c r="DQ8" s="619">
        <v>67436006</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1580880</v>
      </c>
      <c r="S9" s="611"/>
      <c r="T9" s="611"/>
      <c r="U9" s="611"/>
      <c r="V9" s="611"/>
      <c r="W9" s="611"/>
      <c r="X9" s="611"/>
      <c r="Y9" s="612"/>
      <c r="Z9" s="613">
        <v>0.7</v>
      </c>
      <c r="AA9" s="613"/>
      <c r="AB9" s="613"/>
      <c r="AC9" s="613"/>
      <c r="AD9" s="614">
        <v>1580880</v>
      </c>
      <c r="AE9" s="614"/>
      <c r="AF9" s="614"/>
      <c r="AG9" s="614"/>
      <c r="AH9" s="614"/>
      <c r="AI9" s="614"/>
      <c r="AJ9" s="614"/>
      <c r="AK9" s="614"/>
      <c r="AL9" s="615">
        <v>1.1000000000000001</v>
      </c>
      <c r="AM9" s="616"/>
      <c r="AN9" s="616"/>
      <c r="AO9" s="617"/>
      <c r="AP9" s="607" t="s">
        <v>230</v>
      </c>
      <c r="AQ9" s="608"/>
      <c r="AR9" s="608"/>
      <c r="AS9" s="608"/>
      <c r="AT9" s="608"/>
      <c r="AU9" s="608"/>
      <c r="AV9" s="608"/>
      <c r="AW9" s="608"/>
      <c r="AX9" s="608"/>
      <c r="AY9" s="608"/>
      <c r="AZ9" s="608"/>
      <c r="BA9" s="608"/>
      <c r="BB9" s="608"/>
      <c r="BC9" s="608"/>
      <c r="BD9" s="608"/>
      <c r="BE9" s="608"/>
      <c r="BF9" s="609"/>
      <c r="BG9" s="610">
        <v>67162012</v>
      </c>
      <c r="BH9" s="611"/>
      <c r="BI9" s="611"/>
      <c r="BJ9" s="611"/>
      <c r="BK9" s="611"/>
      <c r="BL9" s="611"/>
      <c r="BM9" s="611"/>
      <c r="BN9" s="612"/>
      <c r="BO9" s="613">
        <v>93.6</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19591550</v>
      </c>
      <c r="CS9" s="611"/>
      <c r="CT9" s="611"/>
      <c r="CU9" s="611"/>
      <c r="CV9" s="611"/>
      <c r="CW9" s="611"/>
      <c r="CX9" s="611"/>
      <c r="CY9" s="612"/>
      <c r="CZ9" s="613">
        <v>8.6999999999999993</v>
      </c>
      <c r="DA9" s="613"/>
      <c r="DB9" s="613"/>
      <c r="DC9" s="613"/>
      <c r="DD9" s="619">
        <v>277327</v>
      </c>
      <c r="DE9" s="611"/>
      <c r="DF9" s="611"/>
      <c r="DG9" s="611"/>
      <c r="DH9" s="611"/>
      <c r="DI9" s="611"/>
      <c r="DJ9" s="611"/>
      <c r="DK9" s="611"/>
      <c r="DL9" s="611"/>
      <c r="DM9" s="611"/>
      <c r="DN9" s="611"/>
      <c r="DO9" s="611"/>
      <c r="DP9" s="612"/>
      <c r="DQ9" s="619">
        <v>16097259</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t="s">
        <v>122</v>
      </c>
      <c r="BH10" s="611"/>
      <c r="BI10" s="611"/>
      <c r="BJ10" s="611"/>
      <c r="BK10" s="611"/>
      <c r="BL10" s="611"/>
      <c r="BM10" s="611"/>
      <c r="BN10" s="612"/>
      <c r="BO10" s="613" t="s">
        <v>122</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487153</v>
      </c>
      <c r="CS10" s="611"/>
      <c r="CT10" s="611"/>
      <c r="CU10" s="611"/>
      <c r="CV10" s="611"/>
      <c r="CW10" s="611"/>
      <c r="CX10" s="611"/>
      <c r="CY10" s="612"/>
      <c r="CZ10" s="613">
        <v>0.2</v>
      </c>
      <c r="DA10" s="613"/>
      <c r="DB10" s="613"/>
      <c r="DC10" s="613"/>
      <c r="DD10" s="619" t="s">
        <v>122</v>
      </c>
      <c r="DE10" s="611"/>
      <c r="DF10" s="611"/>
      <c r="DG10" s="611"/>
      <c r="DH10" s="611"/>
      <c r="DI10" s="611"/>
      <c r="DJ10" s="611"/>
      <c r="DK10" s="611"/>
      <c r="DL10" s="611"/>
      <c r="DM10" s="611"/>
      <c r="DN10" s="611"/>
      <c r="DO10" s="611"/>
      <c r="DP10" s="612"/>
      <c r="DQ10" s="619">
        <v>464090</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13524674</v>
      </c>
      <c r="S11" s="611"/>
      <c r="T11" s="611"/>
      <c r="U11" s="611"/>
      <c r="V11" s="611"/>
      <c r="W11" s="611"/>
      <c r="X11" s="611"/>
      <c r="Y11" s="612"/>
      <c r="Z11" s="615">
        <v>5.7</v>
      </c>
      <c r="AA11" s="616"/>
      <c r="AB11" s="616"/>
      <c r="AC11" s="622"/>
      <c r="AD11" s="619">
        <v>13524674</v>
      </c>
      <c r="AE11" s="611"/>
      <c r="AF11" s="611"/>
      <c r="AG11" s="611"/>
      <c r="AH11" s="611"/>
      <c r="AI11" s="611"/>
      <c r="AJ11" s="611"/>
      <c r="AK11" s="612"/>
      <c r="AL11" s="615">
        <v>9.5</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t="s">
        <v>122</v>
      </c>
      <c r="BH11" s="611"/>
      <c r="BI11" s="611"/>
      <c r="BJ11" s="611"/>
      <c r="BK11" s="611"/>
      <c r="BL11" s="611"/>
      <c r="BM11" s="611"/>
      <c r="BN11" s="612"/>
      <c r="BO11" s="613" t="s">
        <v>122</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157066</v>
      </c>
      <c r="CS11" s="611"/>
      <c r="CT11" s="611"/>
      <c r="CU11" s="611"/>
      <c r="CV11" s="611"/>
      <c r="CW11" s="611"/>
      <c r="CX11" s="611"/>
      <c r="CY11" s="612"/>
      <c r="CZ11" s="613">
        <v>0.1</v>
      </c>
      <c r="DA11" s="613"/>
      <c r="DB11" s="613"/>
      <c r="DC11" s="613"/>
      <c r="DD11" s="619">
        <v>37548</v>
      </c>
      <c r="DE11" s="611"/>
      <c r="DF11" s="611"/>
      <c r="DG11" s="611"/>
      <c r="DH11" s="611"/>
      <c r="DI11" s="611"/>
      <c r="DJ11" s="611"/>
      <c r="DK11" s="611"/>
      <c r="DL11" s="611"/>
      <c r="DM11" s="611"/>
      <c r="DN11" s="611"/>
      <c r="DO11" s="611"/>
      <c r="DP11" s="612"/>
      <c r="DQ11" s="619">
        <v>128359</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t="s">
        <v>122</v>
      </c>
      <c r="BH12" s="611"/>
      <c r="BI12" s="611"/>
      <c r="BJ12" s="611"/>
      <c r="BK12" s="611"/>
      <c r="BL12" s="611"/>
      <c r="BM12" s="611"/>
      <c r="BN12" s="612"/>
      <c r="BO12" s="613" t="s">
        <v>122</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1922586</v>
      </c>
      <c r="CS12" s="611"/>
      <c r="CT12" s="611"/>
      <c r="CU12" s="611"/>
      <c r="CV12" s="611"/>
      <c r="CW12" s="611"/>
      <c r="CX12" s="611"/>
      <c r="CY12" s="612"/>
      <c r="CZ12" s="613">
        <v>0.9</v>
      </c>
      <c r="DA12" s="613"/>
      <c r="DB12" s="613"/>
      <c r="DC12" s="613"/>
      <c r="DD12" s="619">
        <v>18757</v>
      </c>
      <c r="DE12" s="611"/>
      <c r="DF12" s="611"/>
      <c r="DG12" s="611"/>
      <c r="DH12" s="611"/>
      <c r="DI12" s="611"/>
      <c r="DJ12" s="611"/>
      <c r="DK12" s="611"/>
      <c r="DL12" s="611"/>
      <c r="DM12" s="611"/>
      <c r="DN12" s="611"/>
      <c r="DO12" s="611"/>
      <c r="DP12" s="612"/>
      <c r="DQ12" s="619">
        <v>1754543</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t="s">
        <v>122</v>
      </c>
      <c r="BH13" s="611"/>
      <c r="BI13" s="611"/>
      <c r="BJ13" s="611"/>
      <c r="BK13" s="611"/>
      <c r="BL13" s="611"/>
      <c r="BM13" s="611"/>
      <c r="BN13" s="612"/>
      <c r="BO13" s="613" t="s">
        <v>122</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13937885</v>
      </c>
      <c r="CS13" s="611"/>
      <c r="CT13" s="611"/>
      <c r="CU13" s="611"/>
      <c r="CV13" s="611"/>
      <c r="CW13" s="611"/>
      <c r="CX13" s="611"/>
      <c r="CY13" s="612"/>
      <c r="CZ13" s="613">
        <v>6.2</v>
      </c>
      <c r="DA13" s="613"/>
      <c r="DB13" s="613"/>
      <c r="DC13" s="613"/>
      <c r="DD13" s="619">
        <v>6510296</v>
      </c>
      <c r="DE13" s="611"/>
      <c r="DF13" s="611"/>
      <c r="DG13" s="611"/>
      <c r="DH13" s="611"/>
      <c r="DI13" s="611"/>
      <c r="DJ13" s="611"/>
      <c r="DK13" s="611"/>
      <c r="DL13" s="611"/>
      <c r="DM13" s="611"/>
      <c r="DN13" s="611"/>
      <c r="DO13" s="611"/>
      <c r="DP13" s="612"/>
      <c r="DQ13" s="619">
        <v>10775167</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v>5816</v>
      </c>
      <c r="S14" s="611"/>
      <c r="T14" s="611"/>
      <c r="U14" s="611"/>
      <c r="V14" s="611"/>
      <c r="W14" s="611"/>
      <c r="X14" s="611"/>
      <c r="Y14" s="612"/>
      <c r="Z14" s="613">
        <v>0</v>
      </c>
      <c r="AA14" s="613"/>
      <c r="AB14" s="613"/>
      <c r="AC14" s="613"/>
      <c r="AD14" s="614">
        <v>5816</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215789</v>
      </c>
      <c r="BH14" s="611"/>
      <c r="BI14" s="611"/>
      <c r="BJ14" s="611"/>
      <c r="BK14" s="611"/>
      <c r="BL14" s="611"/>
      <c r="BM14" s="611"/>
      <c r="BN14" s="612"/>
      <c r="BO14" s="613">
        <v>0.3</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1041379</v>
      </c>
      <c r="CS14" s="611"/>
      <c r="CT14" s="611"/>
      <c r="CU14" s="611"/>
      <c r="CV14" s="611"/>
      <c r="CW14" s="611"/>
      <c r="CX14" s="611"/>
      <c r="CY14" s="612"/>
      <c r="CZ14" s="613">
        <v>0.5</v>
      </c>
      <c r="DA14" s="613"/>
      <c r="DB14" s="613"/>
      <c r="DC14" s="613"/>
      <c r="DD14" s="619">
        <v>428460</v>
      </c>
      <c r="DE14" s="611"/>
      <c r="DF14" s="611"/>
      <c r="DG14" s="611"/>
      <c r="DH14" s="611"/>
      <c r="DI14" s="611"/>
      <c r="DJ14" s="611"/>
      <c r="DK14" s="611"/>
      <c r="DL14" s="611"/>
      <c r="DM14" s="611"/>
      <c r="DN14" s="611"/>
      <c r="DO14" s="611"/>
      <c r="DP14" s="612"/>
      <c r="DQ14" s="619">
        <v>936406</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3166881</v>
      </c>
      <c r="BH15" s="611"/>
      <c r="BI15" s="611"/>
      <c r="BJ15" s="611"/>
      <c r="BK15" s="611"/>
      <c r="BL15" s="611"/>
      <c r="BM15" s="611"/>
      <c r="BN15" s="612"/>
      <c r="BO15" s="613">
        <v>4.4000000000000004</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35047635</v>
      </c>
      <c r="CS15" s="611"/>
      <c r="CT15" s="611"/>
      <c r="CU15" s="611"/>
      <c r="CV15" s="611"/>
      <c r="CW15" s="611"/>
      <c r="CX15" s="611"/>
      <c r="CY15" s="612"/>
      <c r="CZ15" s="613">
        <v>15.5</v>
      </c>
      <c r="DA15" s="613"/>
      <c r="DB15" s="613"/>
      <c r="DC15" s="613"/>
      <c r="DD15" s="619">
        <v>12777613</v>
      </c>
      <c r="DE15" s="611"/>
      <c r="DF15" s="611"/>
      <c r="DG15" s="611"/>
      <c r="DH15" s="611"/>
      <c r="DI15" s="611"/>
      <c r="DJ15" s="611"/>
      <c r="DK15" s="611"/>
      <c r="DL15" s="611"/>
      <c r="DM15" s="611"/>
      <c r="DN15" s="611"/>
      <c r="DO15" s="611"/>
      <c r="DP15" s="612"/>
      <c r="DQ15" s="619">
        <v>25417775</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217608</v>
      </c>
      <c r="S16" s="611"/>
      <c r="T16" s="611"/>
      <c r="U16" s="611"/>
      <c r="V16" s="611"/>
      <c r="W16" s="611"/>
      <c r="X16" s="611"/>
      <c r="Y16" s="612"/>
      <c r="Z16" s="613">
        <v>0.1</v>
      </c>
      <c r="AA16" s="613"/>
      <c r="AB16" s="613"/>
      <c r="AC16" s="613"/>
      <c r="AD16" s="614">
        <v>217608</v>
      </c>
      <c r="AE16" s="614"/>
      <c r="AF16" s="614"/>
      <c r="AG16" s="614"/>
      <c r="AH16" s="614"/>
      <c r="AI16" s="614"/>
      <c r="AJ16" s="614"/>
      <c r="AK16" s="614"/>
      <c r="AL16" s="615">
        <v>0.2</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t="s">
        <v>122</v>
      </c>
      <c r="S17" s="611"/>
      <c r="T17" s="611"/>
      <c r="U17" s="611"/>
      <c r="V17" s="611"/>
      <c r="W17" s="611"/>
      <c r="X17" s="611"/>
      <c r="Y17" s="612"/>
      <c r="Z17" s="613" t="s">
        <v>122</v>
      </c>
      <c r="AA17" s="613"/>
      <c r="AB17" s="613"/>
      <c r="AC17" s="613"/>
      <c r="AD17" s="614" t="s">
        <v>122</v>
      </c>
      <c r="AE17" s="614"/>
      <c r="AF17" s="614"/>
      <c r="AG17" s="614"/>
      <c r="AH17" s="614"/>
      <c r="AI17" s="614"/>
      <c r="AJ17" s="614"/>
      <c r="AK17" s="614"/>
      <c r="AL17" s="615" t="s">
        <v>122</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2884078</v>
      </c>
      <c r="CS17" s="611"/>
      <c r="CT17" s="611"/>
      <c r="CU17" s="611"/>
      <c r="CV17" s="611"/>
      <c r="CW17" s="611"/>
      <c r="CX17" s="611"/>
      <c r="CY17" s="612"/>
      <c r="CZ17" s="613">
        <v>1.3</v>
      </c>
      <c r="DA17" s="613"/>
      <c r="DB17" s="613"/>
      <c r="DC17" s="613"/>
      <c r="DD17" s="619" t="s">
        <v>122</v>
      </c>
      <c r="DE17" s="611"/>
      <c r="DF17" s="611"/>
      <c r="DG17" s="611"/>
      <c r="DH17" s="611"/>
      <c r="DI17" s="611"/>
      <c r="DJ17" s="611"/>
      <c r="DK17" s="611"/>
      <c r="DL17" s="611"/>
      <c r="DM17" s="611"/>
      <c r="DN17" s="611"/>
      <c r="DO17" s="611"/>
      <c r="DP17" s="612"/>
      <c r="DQ17" s="619">
        <v>2882703</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308207</v>
      </c>
      <c r="S18" s="611"/>
      <c r="T18" s="611"/>
      <c r="U18" s="611"/>
      <c r="V18" s="611"/>
      <c r="W18" s="611"/>
      <c r="X18" s="611"/>
      <c r="Y18" s="612"/>
      <c r="Z18" s="613">
        <v>0.1</v>
      </c>
      <c r="AA18" s="613"/>
      <c r="AB18" s="613"/>
      <c r="AC18" s="613"/>
      <c r="AD18" s="614">
        <v>308207</v>
      </c>
      <c r="AE18" s="614"/>
      <c r="AF18" s="614"/>
      <c r="AG18" s="614"/>
      <c r="AH18" s="614"/>
      <c r="AI18" s="614"/>
      <c r="AJ18" s="614"/>
      <c r="AK18" s="614"/>
      <c r="AL18" s="615">
        <v>0.2</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308207</v>
      </c>
      <c r="S19" s="611"/>
      <c r="T19" s="611"/>
      <c r="U19" s="611"/>
      <c r="V19" s="611"/>
      <c r="W19" s="611"/>
      <c r="X19" s="611"/>
      <c r="Y19" s="612"/>
      <c r="Z19" s="613">
        <v>0.1</v>
      </c>
      <c r="AA19" s="613"/>
      <c r="AB19" s="613"/>
      <c r="AC19" s="613"/>
      <c r="AD19" s="614">
        <v>308207</v>
      </c>
      <c r="AE19" s="614"/>
      <c r="AF19" s="614"/>
      <c r="AG19" s="614"/>
      <c r="AH19" s="614"/>
      <c r="AI19" s="614"/>
      <c r="AJ19" s="614"/>
      <c r="AK19" s="614"/>
      <c r="AL19" s="615">
        <v>0.2</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20597</v>
      </c>
      <c r="BH19" s="611"/>
      <c r="BI19" s="611"/>
      <c r="BJ19" s="611"/>
      <c r="BK19" s="611"/>
      <c r="BL19" s="611"/>
      <c r="BM19" s="611"/>
      <c r="BN19" s="612"/>
      <c r="BO19" s="613">
        <v>0</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20597</v>
      </c>
      <c r="BH20" s="611"/>
      <c r="BI20" s="611"/>
      <c r="BJ20" s="611"/>
      <c r="BK20" s="611"/>
      <c r="BL20" s="611"/>
      <c r="BM20" s="611"/>
      <c r="BN20" s="612"/>
      <c r="BO20" s="613">
        <v>0</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225895261</v>
      </c>
      <c r="CS20" s="611"/>
      <c r="CT20" s="611"/>
      <c r="CU20" s="611"/>
      <c r="CV20" s="611"/>
      <c r="CW20" s="611"/>
      <c r="CX20" s="611"/>
      <c r="CY20" s="612"/>
      <c r="CZ20" s="613">
        <v>100</v>
      </c>
      <c r="DA20" s="613"/>
      <c r="DB20" s="613"/>
      <c r="DC20" s="613"/>
      <c r="DD20" s="619">
        <v>23542795</v>
      </c>
      <c r="DE20" s="611"/>
      <c r="DF20" s="611"/>
      <c r="DG20" s="611"/>
      <c r="DH20" s="611"/>
      <c r="DI20" s="611"/>
      <c r="DJ20" s="611"/>
      <c r="DK20" s="611"/>
      <c r="DL20" s="611"/>
      <c r="DM20" s="611"/>
      <c r="DN20" s="611"/>
      <c r="DO20" s="611"/>
      <c r="DP20" s="612"/>
      <c r="DQ20" s="619">
        <v>149679650</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t="s">
        <v>122</v>
      </c>
      <c r="S21" s="611"/>
      <c r="T21" s="611"/>
      <c r="U21" s="611"/>
      <c r="V21" s="611"/>
      <c r="W21" s="611"/>
      <c r="X21" s="611"/>
      <c r="Y21" s="612"/>
      <c r="Z21" s="613" t="s">
        <v>122</v>
      </c>
      <c r="AA21" s="613"/>
      <c r="AB21" s="613"/>
      <c r="AC21" s="613"/>
      <c r="AD21" s="614" t="s">
        <v>122</v>
      </c>
      <c r="AE21" s="614"/>
      <c r="AF21" s="614"/>
      <c r="AG21" s="614"/>
      <c r="AH21" s="614"/>
      <c r="AI21" s="614"/>
      <c r="AJ21" s="614"/>
      <c r="AK21" s="614"/>
      <c r="AL21" s="615" t="s">
        <v>122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20597</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t="s">
        <v>122</v>
      </c>
      <c r="S22" s="611"/>
      <c r="T22" s="611"/>
      <c r="U22" s="611"/>
      <c r="V22" s="611"/>
      <c r="W22" s="611"/>
      <c r="X22" s="611"/>
      <c r="Y22" s="612"/>
      <c r="Z22" s="613" t="s">
        <v>122</v>
      </c>
      <c r="AA22" s="613"/>
      <c r="AB22" s="613"/>
      <c r="AC22" s="613"/>
      <c r="AD22" s="614" t="s">
        <v>122</v>
      </c>
      <c r="AE22" s="614"/>
      <c r="AF22" s="614"/>
      <c r="AG22" s="614"/>
      <c r="AH22" s="614"/>
      <c r="AI22" s="614"/>
      <c r="AJ22" s="614"/>
      <c r="AK22" s="614"/>
      <c r="AL22" s="615" t="s">
        <v>122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t="s">
        <v>122</v>
      </c>
      <c r="S23" s="611"/>
      <c r="T23" s="611"/>
      <c r="U23" s="611"/>
      <c r="V23" s="611"/>
      <c r="W23" s="611"/>
      <c r="X23" s="611"/>
      <c r="Y23" s="612"/>
      <c r="Z23" s="613" t="s">
        <v>122</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111707252</v>
      </c>
      <c r="CS24" s="600"/>
      <c r="CT24" s="600"/>
      <c r="CU24" s="600"/>
      <c r="CV24" s="600"/>
      <c r="CW24" s="600"/>
      <c r="CX24" s="600"/>
      <c r="CY24" s="601"/>
      <c r="CZ24" s="604">
        <v>49.5</v>
      </c>
      <c r="DA24" s="605"/>
      <c r="DB24" s="605"/>
      <c r="DC24" s="621"/>
      <c r="DD24" s="642">
        <v>62399023</v>
      </c>
      <c r="DE24" s="600"/>
      <c r="DF24" s="600"/>
      <c r="DG24" s="600"/>
      <c r="DH24" s="600"/>
      <c r="DI24" s="600"/>
      <c r="DJ24" s="600"/>
      <c r="DK24" s="601"/>
      <c r="DL24" s="642">
        <v>61155665</v>
      </c>
      <c r="DM24" s="600"/>
      <c r="DN24" s="600"/>
      <c r="DO24" s="600"/>
      <c r="DP24" s="600"/>
      <c r="DQ24" s="600"/>
      <c r="DR24" s="600"/>
      <c r="DS24" s="600"/>
      <c r="DT24" s="600"/>
      <c r="DU24" s="600"/>
      <c r="DV24" s="601"/>
      <c r="DW24" s="604">
        <v>42.9</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89950020</v>
      </c>
      <c r="S25" s="611"/>
      <c r="T25" s="611"/>
      <c r="U25" s="611"/>
      <c r="V25" s="611"/>
      <c r="W25" s="611"/>
      <c r="X25" s="611"/>
      <c r="Y25" s="612"/>
      <c r="Z25" s="613">
        <v>37.9</v>
      </c>
      <c r="AA25" s="613"/>
      <c r="AB25" s="613"/>
      <c r="AC25" s="613"/>
      <c r="AD25" s="614">
        <v>89950020</v>
      </c>
      <c r="AE25" s="614"/>
      <c r="AF25" s="614"/>
      <c r="AG25" s="614"/>
      <c r="AH25" s="614"/>
      <c r="AI25" s="614"/>
      <c r="AJ25" s="614"/>
      <c r="AK25" s="614"/>
      <c r="AL25" s="615">
        <v>63.1</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34931709</v>
      </c>
      <c r="CS25" s="643"/>
      <c r="CT25" s="643"/>
      <c r="CU25" s="643"/>
      <c r="CV25" s="643"/>
      <c r="CW25" s="643"/>
      <c r="CX25" s="643"/>
      <c r="CY25" s="644"/>
      <c r="CZ25" s="615">
        <v>15.5</v>
      </c>
      <c r="DA25" s="640"/>
      <c r="DB25" s="640"/>
      <c r="DC25" s="645"/>
      <c r="DD25" s="619">
        <v>31845016</v>
      </c>
      <c r="DE25" s="643"/>
      <c r="DF25" s="643"/>
      <c r="DG25" s="643"/>
      <c r="DH25" s="643"/>
      <c r="DI25" s="643"/>
      <c r="DJ25" s="643"/>
      <c r="DK25" s="644"/>
      <c r="DL25" s="619">
        <v>30827334</v>
      </c>
      <c r="DM25" s="643"/>
      <c r="DN25" s="643"/>
      <c r="DO25" s="643"/>
      <c r="DP25" s="643"/>
      <c r="DQ25" s="643"/>
      <c r="DR25" s="643"/>
      <c r="DS25" s="643"/>
      <c r="DT25" s="643"/>
      <c r="DU25" s="643"/>
      <c r="DV25" s="644"/>
      <c r="DW25" s="615">
        <v>21.6</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42278</v>
      </c>
      <c r="S26" s="611"/>
      <c r="T26" s="611"/>
      <c r="U26" s="611"/>
      <c r="V26" s="611"/>
      <c r="W26" s="611"/>
      <c r="X26" s="611"/>
      <c r="Y26" s="612"/>
      <c r="Z26" s="613">
        <v>0</v>
      </c>
      <c r="AA26" s="613"/>
      <c r="AB26" s="613"/>
      <c r="AC26" s="613"/>
      <c r="AD26" s="614">
        <v>42278</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21959299</v>
      </c>
      <c r="CS26" s="611"/>
      <c r="CT26" s="611"/>
      <c r="CU26" s="611"/>
      <c r="CV26" s="611"/>
      <c r="CW26" s="611"/>
      <c r="CX26" s="611"/>
      <c r="CY26" s="612"/>
      <c r="CZ26" s="615">
        <v>9.6999999999999993</v>
      </c>
      <c r="DA26" s="640"/>
      <c r="DB26" s="640"/>
      <c r="DC26" s="645"/>
      <c r="DD26" s="619">
        <v>20731884</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1688256</v>
      </c>
      <c r="S27" s="611"/>
      <c r="T27" s="611"/>
      <c r="U27" s="611"/>
      <c r="V27" s="611"/>
      <c r="W27" s="611"/>
      <c r="X27" s="611"/>
      <c r="Y27" s="612"/>
      <c r="Z27" s="613">
        <v>0.7</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71767113</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73891608</v>
      </c>
      <c r="CS27" s="643"/>
      <c r="CT27" s="643"/>
      <c r="CU27" s="643"/>
      <c r="CV27" s="643"/>
      <c r="CW27" s="643"/>
      <c r="CX27" s="643"/>
      <c r="CY27" s="644"/>
      <c r="CZ27" s="615">
        <v>32.700000000000003</v>
      </c>
      <c r="DA27" s="640"/>
      <c r="DB27" s="640"/>
      <c r="DC27" s="645"/>
      <c r="DD27" s="619">
        <v>27671447</v>
      </c>
      <c r="DE27" s="643"/>
      <c r="DF27" s="643"/>
      <c r="DG27" s="643"/>
      <c r="DH27" s="643"/>
      <c r="DI27" s="643"/>
      <c r="DJ27" s="643"/>
      <c r="DK27" s="644"/>
      <c r="DL27" s="619">
        <v>27445771</v>
      </c>
      <c r="DM27" s="643"/>
      <c r="DN27" s="643"/>
      <c r="DO27" s="643"/>
      <c r="DP27" s="643"/>
      <c r="DQ27" s="643"/>
      <c r="DR27" s="643"/>
      <c r="DS27" s="643"/>
      <c r="DT27" s="643"/>
      <c r="DU27" s="643"/>
      <c r="DV27" s="644"/>
      <c r="DW27" s="615">
        <v>19.2</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3613416</v>
      </c>
      <c r="S28" s="611"/>
      <c r="T28" s="611"/>
      <c r="U28" s="611"/>
      <c r="V28" s="611"/>
      <c r="W28" s="611"/>
      <c r="X28" s="611"/>
      <c r="Y28" s="612"/>
      <c r="Z28" s="613">
        <v>1.5</v>
      </c>
      <c r="AA28" s="613"/>
      <c r="AB28" s="613"/>
      <c r="AC28" s="613"/>
      <c r="AD28" s="614">
        <v>1808760</v>
      </c>
      <c r="AE28" s="614"/>
      <c r="AF28" s="614"/>
      <c r="AG28" s="614"/>
      <c r="AH28" s="614"/>
      <c r="AI28" s="614"/>
      <c r="AJ28" s="614"/>
      <c r="AK28" s="614"/>
      <c r="AL28" s="615">
        <v>1.3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2883935</v>
      </c>
      <c r="CS28" s="611"/>
      <c r="CT28" s="611"/>
      <c r="CU28" s="611"/>
      <c r="CV28" s="611"/>
      <c r="CW28" s="611"/>
      <c r="CX28" s="611"/>
      <c r="CY28" s="612"/>
      <c r="CZ28" s="615">
        <v>1.3</v>
      </c>
      <c r="DA28" s="640"/>
      <c r="DB28" s="640"/>
      <c r="DC28" s="645"/>
      <c r="DD28" s="619">
        <v>2882560</v>
      </c>
      <c r="DE28" s="611"/>
      <c r="DF28" s="611"/>
      <c r="DG28" s="611"/>
      <c r="DH28" s="611"/>
      <c r="DI28" s="611"/>
      <c r="DJ28" s="611"/>
      <c r="DK28" s="612"/>
      <c r="DL28" s="619">
        <v>2882560</v>
      </c>
      <c r="DM28" s="611"/>
      <c r="DN28" s="611"/>
      <c r="DO28" s="611"/>
      <c r="DP28" s="611"/>
      <c r="DQ28" s="611"/>
      <c r="DR28" s="611"/>
      <c r="DS28" s="611"/>
      <c r="DT28" s="611"/>
      <c r="DU28" s="611"/>
      <c r="DV28" s="612"/>
      <c r="DW28" s="615">
        <v>2</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794613</v>
      </c>
      <c r="S29" s="611"/>
      <c r="T29" s="611"/>
      <c r="U29" s="611"/>
      <c r="V29" s="611"/>
      <c r="W29" s="611"/>
      <c r="X29" s="611"/>
      <c r="Y29" s="612"/>
      <c r="Z29" s="613">
        <v>0.3</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2883935</v>
      </c>
      <c r="CS29" s="643"/>
      <c r="CT29" s="643"/>
      <c r="CU29" s="643"/>
      <c r="CV29" s="643"/>
      <c r="CW29" s="643"/>
      <c r="CX29" s="643"/>
      <c r="CY29" s="644"/>
      <c r="CZ29" s="615">
        <v>1.3</v>
      </c>
      <c r="DA29" s="640"/>
      <c r="DB29" s="640"/>
      <c r="DC29" s="645"/>
      <c r="DD29" s="619">
        <v>2882560</v>
      </c>
      <c r="DE29" s="643"/>
      <c r="DF29" s="643"/>
      <c r="DG29" s="643"/>
      <c r="DH29" s="643"/>
      <c r="DI29" s="643"/>
      <c r="DJ29" s="643"/>
      <c r="DK29" s="644"/>
      <c r="DL29" s="619">
        <v>2882560</v>
      </c>
      <c r="DM29" s="643"/>
      <c r="DN29" s="643"/>
      <c r="DO29" s="643"/>
      <c r="DP29" s="643"/>
      <c r="DQ29" s="643"/>
      <c r="DR29" s="643"/>
      <c r="DS29" s="643"/>
      <c r="DT29" s="643"/>
      <c r="DU29" s="643"/>
      <c r="DV29" s="644"/>
      <c r="DW29" s="615">
        <v>2</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37546992</v>
      </c>
      <c r="S30" s="611"/>
      <c r="T30" s="611"/>
      <c r="U30" s="611"/>
      <c r="V30" s="611"/>
      <c r="W30" s="611"/>
      <c r="X30" s="611"/>
      <c r="Y30" s="612"/>
      <c r="Z30" s="613">
        <v>15.8</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2699995</v>
      </c>
      <c r="CS30" s="611"/>
      <c r="CT30" s="611"/>
      <c r="CU30" s="611"/>
      <c r="CV30" s="611"/>
      <c r="CW30" s="611"/>
      <c r="CX30" s="611"/>
      <c r="CY30" s="612"/>
      <c r="CZ30" s="615">
        <v>1.2</v>
      </c>
      <c r="DA30" s="640"/>
      <c r="DB30" s="640"/>
      <c r="DC30" s="645"/>
      <c r="DD30" s="619">
        <v>2698620</v>
      </c>
      <c r="DE30" s="611"/>
      <c r="DF30" s="611"/>
      <c r="DG30" s="611"/>
      <c r="DH30" s="611"/>
      <c r="DI30" s="611"/>
      <c r="DJ30" s="611"/>
      <c r="DK30" s="612"/>
      <c r="DL30" s="619">
        <v>2698620</v>
      </c>
      <c r="DM30" s="611"/>
      <c r="DN30" s="611"/>
      <c r="DO30" s="611"/>
      <c r="DP30" s="611"/>
      <c r="DQ30" s="611"/>
      <c r="DR30" s="611"/>
      <c r="DS30" s="611"/>
      <c r="DT30" s="611"/>
      <c r="DU30" s="611"/>
      <c r="DV30" s="612"/>
      <c r="DW30" s="615">
        <v>1.9</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v>52458423</v>
      </c>
      <c r="S31" s="611"/>
      <c r="T31" s="611"/>
      <c r="U31" s="611"/>
      <c r="V31" s="611"/>
      <c r="W31" s="611"/>
      <c r="X31" s="611"/>
      <c r="Y31" s="612"/>
      <c r="Z31" s="613">
        <v>22.1</v>
      </c>
      <c r="AA31" s="613"/>
      <c r="AB31" s="613"/>
      <c r="AC31" s="613"/>
      <c r="AD31" s="614">
        <v>50258346</v>
      </c>
      <c r="AE31" s="614"/>
      <c r="AF31" s="614"/>
      <c r="AG31" s="614"/>
      <c r="AH31" s="614"/>
      <c r="AI31" s="614"/>
      <c r="AJ31" s="614"/>
      <c r="AK31" s="614"/>
      <c r="AL31" s="615">
        <v>35.200000000000003</v>
      </c>
      <c r="AM31" s="616"/>
      <c r="AN31" s="616"/>
      <c r="AO31" s="617"/>
      <c r="AP31" s="658" t="s">
        <v>298</v>
      </c>
      <c r="AQ31" s="659"/>
      <c r="AR31" s="659"/>
      <c r="AS31" s="659"/>
      <c r="AT31" s="664" t="s">
        <v>299</v>
      </c>
      <c r="AU31" s="212"/>
      <c r="AV31" s="212"/>
      <c r="AW31" s="212"/>
      <c r="AX31" s="596" t="s">
        <v>177</v>
      </c>
      <c r="AY31" s="597"/>
      <c r="AZ31" s="597"/>
      <c r="BA31" s="597"/>
      <c r="BB31" s="597"/>
      <c r="BC31" s="597"/>
      <c r="BD31" s="597"/>
      <c r="BE31" s="597"/>
      <c r="BF31" s="598"/>
      <c r="BG31" s="657">
        <v>99</v>
      </c>
      <c r="BH31" s="654"/>
      <c r="BI31" s="654"/>
      <c r="BJ31" s="654"/>
      <c r="BK31" s="654"/>
      <c r="BL31" s="654"/>
      <c r="BM31" s="605">
        <v>97.4</v>
      </c>
      <c r="BN31" s="654"/>
      <c r="BO31" s="654"/>
      <c r="BP31" s="654"/>
      <c r="BQ31" s="655"/>
      <c r="BR31" s="657">
        <v>98.8</v>
      </c>
      <c r="BS31" s="654"/>
      <c r="BT31" s="654"/>
      <c r="BU31" s="654"/>
      <c r="BV31" s="654"/>
      <c r="BW31" s="654"/>
      <c r="BX31" s="605">
        <v>97.2</v>
      </c>
      <c r="BY31" s="654"/>
      <c r="BZ31" s="654"/>
      <c r="CA31" s="654"/>
      <c r="CB31" s="655"/>
      <c r="CD31" s="650"/>
      <c r="CE31" s="651"/>
      <c r="CF31" s="607" t="s">
        <v>300</v>
      </c>
      <c r="CG31" s="608"/>
      <c r="CH31" s="608"/>
      <c r="CI31" s="608"/>
      <c r="CJ31" s="608"/>
      <c r="CK31" s="608"/>
      <c r="CL31" s="608"/>
      <c r="CM31" s="608"/>
      <c r="CN31" s="608"/>
      <c r="CO31" s="608"/>
      <c r="CP31" s="608"/>
      <c r="CQ31" s="609"/>
      <c r="CR31" s="610">
        <v>183940</v>
      </c>
      <c r="CS31" s="643"/>
      <c r="CT31" s="643"/>
      <c r="CU31" s="643"/>
      <c r="CV31" s="643"/>
      <c r="CW31" s="643"/>
      <c r="CX31" s="643"/>
      <c r="CY31" s="644"/>
      <c r="CZ31" s="615">
        <v>0.1</v>
      </c>
      <c r="DA31" s="640"/>
      <c r="DB31" s="640"/>
      <c r="DC31" s="645"/>
      <c r="DD31" s="619">
        <v>183940</v>
      </c>
      <c r="DE31" s="643"/>
      <c r="DF31" s="643"/>
      <c r="DG31" s="643"/>
      <c r="DH31" s="643"/>
      <c r="DI31" s="643"/>
      <c r="DJ31" s="643"/>
      <c r="DK31" s="644"/>
      <c r="DL31" s="619">
        <v>183940</v>
      </c>
      <c r="DM31" s="643"/>
      <c r="DN31" s="643"/>
      <c r="DO31" s="643"/>
      <c r="DP31" s="643"/>
      <c r="DQ31" s="643"/>
      <c r="DR31" s="643"/>
      <c r="DS31" s="643"/>
      <c r="DT31" s="643"/>
      <c r="DU31" s="643"/>
      <c r="DV31" s="644"/>
      <c r="DW31" s="615">
        <v>0.1</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27089705</v>
      </c>
      <c r="S32" s="611"/>
      <c r="T32" s="611"/>
      <c r="U32" s="611"/>
      <c r="V32" s="611"/>
      <c r="W32" s="611"/>
      <c r="X32" s="611"/>
      <c r="Y32" s="612"/>
      <c r="Z32" s="613">
        <v>11.4</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208" t="s">
        <v>302</v>
      </c>
      <c r="AX32" s="607" t="s">
        <v>303</v>
      </c>
      <c r="AY32" s="608"/>
      <c r="AZ32" s="608"/>
      <c r="BA32" s="608"/>
      <c r="BB32" s="608"/>
      <c r="BC32" s="608"/>
      <c r="BD32" s="608"/>
      <c r="BE32" s="608"/>
      <c r="BF32" s="609"/>
      <c r="BG32" s="667">
        <v>98.9</v>
      </c>
      <c r="BH32" s="643"/>
      <c r="BI32" s="643"/>
      <c r="BJ32" s="643"/>
      <c r="BK32" s="643"/>
      <c r="BL32" s="643"/>
      <c r="BM32" s="616">
        <v>97.3</v>
      </c>
      <c r="BN32" s="643"/>
      <c r="BO32" s="643"/>
      <c r="BP32" s="643"/>
      <c r="BQ32" s="656"/>
      <c r="BR32" s="667">
        <v>98.8</v>
      </c>
      <c r="BS32" s="643"/>
      <c r="BT32" s="643"/>
      <c r="BU32" s="643"/>
      <c r="BV32" s="643"/>
      <c r="BW32" s="643"/>
      <c r="BX32" s="616">
        <v>97.1</v>
      </c>
      <c r="BY32" s="643"/>
      <c r="BZ32" s="643"/>
      <c r="CA32" s="643"/>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644593</v>
      </c>
      <c r="S33" s="611"/>
      <c r="T33" s="611"/>
      <c r="U33" s="611"/>
      <c r="V33" s="611"/>
      <c r="W33" s="611"/>
      <c r="X33" s="611"/>
      <c r="Y33" s="612"/>
      <c r="Z33" s="613">
        <v>0.3</v>
      </c>
      <c r="AA33" s="613"/>
      <c r="AB33" s="613"/>
      <c r="AC33" s="613"/>
      <c r="AD33" s="614">
        <v>423713</v>
      </c>
      <c r="AE33" s="614"/>
      <c r="AF33" s="614"/>
      <c r="AG33" s="614"/>
      <c r="AH33" s="614"/>
      <c r="AI33" s="614"/>
      <c r="AJ33" s="614"/>
      <c r="AK33" s="614"/>
      <c r="AL33" s="615">
        <v>0.3</v>
      </c>
      <c r="AM33" s="616"/>
      <c r="AN33" s="616"/>
      <c r="AO33" s="617"/>
      <c r="AP33" s="662"/>
      <c r="AQ33" s="663"/>
      <c r="AR33" s="663"/>
      <c r="AS33" s="663"/>
      <c r="AT33" s="666"/>
      <c r="AU33" s="213"/>
      <c r="AV33" s="213"/>
      <c r="AW33" s="213"/>
      <c r="AX33" s="631" t="s">
        <v>306</v>
      </c>
      <c r="AY33" s="632"/>
      <c r="AZ33" s="632"/>
      <c r="BA33" s="632"/>
      <c r="BB33" s="632"/>
      <c r="BC33" s="632"/>
      <c r="BD33" s="632"/>
      <c r="BE33" s="632"/>
      <c r="BF33" s="633"/>
      <c r="BG33" s="668" t="s">
        <v>122</v>
      </c>
      <c r="BH33" s="669"/>
      <c r="BI33" s="669"/>
      <c r="BJ33" s="669"/>
      <c r="BK33" s="669"/>
      <c r="BL33" s="669"/>
      <c r="BM33" s="670" t="s">
        <v>122</v>
      </c>
      <c r="BN33" s="669"/>
      <c r="BO33" s="669"/>
      <c r="BP33" s="669"/>
      <c r="BQ33" s="671"/>
      <c r="BR33" s="668" t="s">
        <v>122</v>
      </c>
      <c r="BS33" s="669"/>
      <c r="BT33" s="669"/>
      <c r="BU33" s="669"/>
      <c r="BV33" s="669"/>
      <c r="BW33" s="669"/>
      <c r="BX33" s="670" t="s">
        <v>122</v>
      </c>
      <c r="BY33" s="669"/>
      <c r="BZ33" s="669"/>
      <c r="CA33" s="669"/>
      <c r="CB33" s="671"/>
      <c r="CD33" s="607" t="s">
        <v>307</v>
      </c>
      <c r="CE33" s="608"/>
      <c r="CF33" s="608"/>
      <c r="CG33" s="608"/>
      <c r="CH33" s="608"/>
      <c r="CI33" s="608"/>
      <c r="CJ33" s="608"/>
      <c r="CK33" s="608"/>
      <c r="CL33" s="608"/>
      <c r="CM33" s="608"/>
      <c r="CN33" s="608"/>
      <c r="CO33" s="608"/>
      <c r="CP33" s="608"/>
      <c r="CQ33" s="609"/>
      <c r="CR33" s="610">
        <v>90645214</v>
      </c>
      <c r="CS33" s="643"/>
      <c r="CT33" s="643"/>
      <c r="CU33" s="643"/>
      <c r="CV33" s="643"/>
      <c r="CW33" s="643"/>
      <c r="CX33" s="643"/>
      <c r="CY33" s="644"/>
      <c r="CZ33" s="615">
        <v>40.1</v>
      </c>
      <c r="DA33" s="640"/>
      <c r="DB33" s="640"/>
      <c r="DC33" s="645"/>
      <c r="DD33" s="619">
        <v>74552685</v>
      </c>
      <c r="DE33" s="643"/>
      <c r="DF33" s="643"/>
      <c r="DG33" s="643"/>
      <c r="DH33" s="643"/>
      <c r="DI33" s="643"/>
      <c r="DJ33" s="643"/>
      <c r="DK33" s="644"/>
      <c r="DL33" s="619">
        <v>53929981</v>
      </c>
      <c r="DM33" s="643"/>
      <c r="DN33" s="643"/>
      <c r="DO33" s="643"/>
      <c r="DP33" s="643"/>
      <c r="DQ33" s="643"/>
      <c r="DR33" s="643"/>
      <c r="DS33" s="643"/>
      <c r="DT33" s="643"/>
      <c r="DU33" s="643"/>
      <c r="DV33" s="644"/>
      <c r="DW33" s="615">
        <v>37.799999999999997</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37121</v>
      </c>
      <c r="S34" s="611"/>
      <c r="T34" s="611"/>
      <c r="U34" s="611"/>
      <c r="V34" s="611"/>
      <c r="W34" s="611"/>
      <c r="X34" s="611"/>
      <c r="Y34" s="612"/>
      <c r="Z34" s="613">
        <v>0</v>
      </c>
      <c r="AA34" s="613"/>
      <c r="AB34" s="613"/>
      <c r="AC34" s="613"/>
      <c r="AD34" s="614" t="s">
        <v>122</v>
      </c>
      <c r="AE34" s="614"/>
      <c r="AF34" s="614"/>
      <c r="AG34" s="614"/>
      <c r="AH34" s="614"/>
      <c r="AI34" s="614"/>
      <c r="AJ34" s="614"/>
      <c r="AK34" s="614"/>
      <c r="AL34" s="615" t="s">
        <v>122</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309</v>
      </c>
      <c r="CE34" s="608"/>
      <c r="CF34" s="608"/>
      <c r="CG34" s="608"/>
      <c r="CH34" s="608"/>
      <c r="CI34" s="608"/>
      <c r="CJ34" s="608"/>
      <c r="CK34" s="608"/>
      <c r="CL34" s="608"/>
      <c r="CM34" s="608"/>
      <c r="CN34" s="608"/>
      <c r="CO34" s="608"/>
      <c r="CP34" s="608"/>
      <c r="CQ34" s="609"/>
      <c r="CR34" s="610">
        <v>43030121</v>
      </c>
      <c r="CS34" s="611"/>
      <c r="CT34" s="611"/>
      <c r="CU34" s="611"/>
      <c r="CV34" s="611"/>
      <c r="CW34" s="611"/>
      <c r="CX34" s="611"/>
      <c r="CY34" s="612"/>
      <c r="CZ34" s="615">
        <v>19</v>
      </c>
      <c r="DA34" s="640"/>
      <c r="DB34" s="640"/>
      <c r="DC34" s="645"/>
      <c r="DD34" s="619">
        <v>35205916</v>
      </c>
      <c r="DE34" s="611"/>
      <c r="DF34" s="611"/>
      <c r="DG34" s="611"/>
      <c r="DH34" s="611"/>
      <c r="DI34" s="611"/>
      <c r="DJ34" s="611"/>
      <c r="DK34" s="612"/>
      <c r="DL34" s="619">
        <v>32653168</v>
      </c>
      <c r="DM34" s="611"/>
      <c r="DN34" s="611"/>
      <c r="DO34" s="611"/>
      <c r="DP34" s="611"/>
      <c r="DQ34" s="611"/>
      <c r="DR34" s="611"/>
      <c r="DS34" s="611"/>
      <c r="DT34" s="611"/>
      <c r="DU34" s="611"/>
      <c r="DV34" s="612"/>
      <c r="DW34" s="615">
        <v>22.9</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4826487</v>
      </c>
      <c r="S35" s="611"/>
      <c r="T35" s="611"/>
      <c r="U35" s="611"/>
      <c r="V35" s="611"/>
      <c r="W35" s="611"/>
      <c r="X35" s="611"/>
      <c r="Y35" s="612"/>
      <c r="Z35" s="613">
        <v>2</v>
      </c>
      <c r="AA35" s="613"/>
      <c r="AB35" s="613"/>
      <c r="AC35" s="613"/>
      <c r="AD35" s="614" t="s">
        <v>122</v>
      </c>
      <c r="AE35" s="614"/>
      <c r="AF35" s="614"/>
      <c r="AG35" s="614"/>
      <c r="AH35" s="614"/>
      <c r="AI35" s="614"/>
      <c r="AJ35" s="614"/>
      <c r="AK35" s="614"/>
      <c r="AL35" s="615" t="s">
        <v>122</v>
      </c>
      <c r="AM35" s="616"/>
      <c r="AN35" s="616"/>
      <c r="AO35" s="617"/>
      <c r="AP35" s="21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1491475</v>
      </c>
      <c r="CS35" s="643"/>
      <c r="CT35" s="643"/>
      <c r="CU35" s="643"/>
      <c r="CV35" s="643"/>
      <c r="CW35" s="643"/>
      <c r="CX35" s="643"/>
      <c r="CY35" s="644"/>
      <c r="CZ35" s="615">
        <v>0.7</v>
      </c>
      <c r="DA35" s="640"/>
      <c r="DB35" s="640"/>
      <c r="DC35" s="645"/>
      <c r="DD35" s="619">
        <v>1089798</v>
      </c>
      <c r="DE35" s="643"/>
      <c r="DF35" s="643"/>
      <c r="DG35" s="643"/>
      <c r="DH35" s="643"/>
      <c r="DI35" s="643"/>
      <c r="DJ35" s="643"/>
      <c r="DK35" s="644"/>
      <c r="DL35" s="619">
        <v>1089798</v>
      </c>
      <c r="DM35" s="643"/>
      <c r="DN35" s="643"/>
      <c r="DO35" s="643"/>
      <c r="DP35" s="643"/>
      <c r="DQ35" s="643"/>
      <c r="DR35" s="643"/>
      <c r="DS35" s="643"/>
      <c r="DT35" s="643"/>
      <c r="DU35" s="643"/>
      <c r="DV35" s="644"/>
      <c r="DW35" s="615">
        <v>0.8</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12856343</v>
      </c>
      <c r="S36" s="611"/>
      <c r="T36" s="611"/>
      <c r="U36" s="611"/>
      <c r="V36" s="611"/>
      <c r="W36" s="611"/>
      <c r="X36" s="611"/>
      <c r="Y36" s="612"/>
      <c r="Z36" s="613">
        <v>5.4</v>
      </c>
      <c r="AA36" s="613"/>
      <c r="AB36" s="613"/>
      <c r="AC36" s="613"/>
      <c r="AD36" s="614" t="s">
        <v>122</v>
      </c>
      <c r="AE36" s="614"/>
      <c r="AF36" s="614"/>
      <c r="AG36" s="614"/>
      <c r="AH36" s="614"/>
      <c r="AI36" s="614"/>
      <c r="AJ36" s="614"/>
      <c r="AK36" s="614"/>
      <c r="AL36" s="615" t="s">
        <v>122</v>
      </c>
      <c r="AM36" s="616"/>
      <c r="AN36" s="616"/>
      <c r="AO36" s="617"/>
      <c r="AP36" s="216"/>
      <c r="AQ36" s="676" t="s">
        <v>315</v>
      </c>
      <c r="AR36" s="677"/>
      <c r="AS36" s="677"/>
      <c r="AT36" s="677"/>
      <c r="AU36" s="677"/>
      <c r="AV36" s="677"/>
      <c r="AW36" s="677"/>
      <c r="AX36" s="677"/>
      <c r="AY36" s="678"/>
      <c r="AZ36" s="599">
        <v>20664032</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842223</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15567850</v>
      </c>
      <c r="CS36" s="611"/>
      <c r="CT36" s="611"/>
      <c r="CU36" s="611"/>
      <c r="CV36" s="611"/>
      <c r="CW36" s="611"/>
      <c r="CX36" s="611"/>
      <c r="CY36" s="612"/>
      <c r="CZ36" s="615">
        <v>6.9</v>
      </c>
      <c r="DA36" s="640"/>
      <c r="DB36" s="640"/>
      <c r="DC36" s="645"/>
      <c r="DD36" s="619">
        <v>11021986</v>
      </c>
      <c r="DE36" s="611"/>
      <c r="DF36" s="611"/>
      <c r="DG36" s="611"/>
      <c r="DH36" s="611"/>
      <c r="DI36" s="611"/>
      <c r="DJ36" s="611"/>
      <c r="DK36" s="612"/>
      <c r="DL36" s="619">
        <v>5706456</v>
      </c>
      <c r="DM36" s="611"/>
      <c r="DN36" s="611"/>
      <c r="DO36" s="611"/>
      <c r="DP36" s="611"/>
      <c r="DQ36" s="611"/>
      <c r="DR36" s="611"/>
      <c r="DS36" s="611"/>
      <c r="DT36" s="611"/>
      <c r="DU36" s="611"/>
      <c r="DV36" s="612"/>
      <c r="DW36" s="615">
        <v>4</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2551353</v>
      </c>
      <c r="S37" s="611"/>
      <c r="T37" s="611"/>
      <c r="U37" s="611"/>
      <c r="V37" s="611"/>
      <c r="W37" s="611"/>
      <c r="X37" s="611"/>
      <c r="Y37" s="612"/>
      <c r="Z37" s="613">
        <v>1.1000000000000001</v>
      </c>
      <c r="AA37" s="613"/>
      <c r="AB37" s="613"/>
      <c r="AC37" s="613"/>
      <c r="AD37" s="614">
        <v>149758</v>
      </c>
      <c r="AE37" s="614"/>
      <c r="AF37" s="614"/>
      <c r="AG37" s="614"/>
      <c r="AH37" s="614"/>
      <c r="AI37" s="614"/>
      <c r="AJ37" s="614"/>
      <c r="AK37" s="614"/>
      <c r="AL37" s="615">
        <v>0.1</v>
      </c>
      <c r="AM37" s="616"/>
      <c r="AN37" s="616"/>
      <c r="AO37" s="617"/>
      <c r="AQ37" s="673" t="s">
        <v>319</v>
      </c>
      <c r="AR37" s="674"/>
      <c r="AS37" s="674"/>
      <c r="AT37" s="674"/>
      <c r="AU37" s="674"/>
      <c r="AV37" s="674"/>
      <c r="AW37" s="674"/>
      <c r="AX37" s="674"/>
      <c r="AY37" s="675"/>
      <c r="AZ37" s="610" t="s">
        <v>122</v>
      </c>
      <c r="BA37" s="611"/>
      <c r="BB37" s="611"/>
      <c r="BC37" s="611"/>
      <c r="BD37" s="643"/>
      <c r="BE37" s="643"/>
      <c r="BF37" s="656"/>
      <c r="BG37" s="607" t="s">
        <v>320</v>
      </c>
      <c r="BH37" s="608"/>
      <c r="BI37" s="608"/>
      <c r="BJ37" s="608"/>
      <c r="BK37" s="608"/>
      <c r="BL37" s="608"/>
      <c r="BM37" s="608"/>
      <c r="BN37" s="608"/>
      <c r="BO37" s="608"/>
      <c r="BP37" s="608"/>
      <c r="BQ37" s="608"/>
      <c r="BR37" s="608"/>
      <c r="BS37" s="608"/>
      <c r="BT37" s="608"/>
      <c r="BU37" s="609"/>
      <c r="BV37" s="610">
        <v>842223</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2670856</v>
      </c>
      <c r="CS37" s="643"/>
      <c r="CT37" s="643"/>
      <c r="CU37" s="643"/>
      <c r="CV37" s="643"/>
      <c r="CW37" s="643"/>
      <c r="CX37" s="643"/>
      <c r="CY37" s="644"/>
      <c r="CZ37" s="615">
        <v>1.2</v>
      </c>
      <c r="DA37" s="640"/>
      <c r="DB37" s="640"/>
      <c r="DC37" s="645"/>
      <c r="DD37" s="619">
        <v>2670856</v>
      </c>
      <c r="DE37" s="643"/>
      <c r="DF37" s="643"/>
      <c r="DG37" s="643"/>
      <c r="DH37" s="643"/>
      <c r="DI37" s="643"/>
      <c r="DJ37" s="643"/>
      <c r="DK37" s="644"/>
      <c r="DL37" s="619">
        <v>2037037</v>
      </c>
      <c r="DM37" s="643"/>
      <c r="DN37" s="643"/>
      <c r="DO37" s="643"/>
      <c r="DP37" s="643"/>
      <c r="DQ37" s="643"/>
      <c r="DR37" s="643"/>
      <c r="DS37" s="643"/>
      <c r="DT37" s="643"/>
      <c r="DU37" s="643"/>
      <c r="DV37" s="644"/>
      <c r="DW37" s="615">
        <v>1.4</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3159500</v>
      </c>
      <c r="S38" s="611"/>
      <c r="T38" s="611"/>
      <c r="U38" s="611"/>
      <c r="V38" s="611"/>
      <c r="W38" s="611"/>
      <c r="X38" s="611"/>
      <c r="Y38" s="612"/>
      <c r="Z38" s="613">
        <v>1.3</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t="s">
        <v>122</v>
      </c>
      <c r="BA38" s="611"/>
      <c r="BB38" s="611"/>
      <c r="BC38" s="611"/>
      <c r="BD38" s="643"/>
      <c r="BE38" s="643"/>
      <c r="BF38" s="656"/>
      <c r="BG38" s="607" t="s">
        <v>324</v>
      </c>
      <c r="BH38" s="608"/>
      <c r="BI38" s="608"/>
      <c r="BJ38" s="608"/>
      <c r="BK38" s="608"/>
      <c r="BL38" s="608"/>
      <c r="BM38" s="608"/>
      <c r="BN38" s="608"/>
      <c r="BO38" s="608"/>
      <c r="BP38" s="608"/>
      <c r="BQ38" s="608"/>
      <c r="BR38" s="608"/>
      <c r="BS38" s="608"/>
      <c r="BT38" s="608"/>
      <c r="BU38" s="609"/>
      <c r="BV38" s="610">
        <v>84010</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20664032</v>
      </c>
      <c r="CS38" s="611"/>
      <c r="CT38" s="611"/>
      <c r="CU38" s="611"/>
      <c r="CV38" s="611"/>
      <c r="CW38" s="611"/>
      <c r="CX38" s="611"/>
      <c r="CY38" s="612"/>
      <c r="CZ38" s="615">
        <v>9.1</v>
      </c>
      <c r="DA38" s="640"/>
      <c r="DB38" s="640"/>
      <c r="DC38" s="645"/>
      <c r="DD38" s="619">
        <v>17450283</v>
      </c>
      <c r="DE38" s="611"/>
      <c r="DF38" s="611"/>
      <c r="DG38" s="611"/>
      <c r="DH38" s="611"/>
      <c r="DI38" s="611"/>
      <c r="DJ38" s="611"/>
      <c r="DK38" s="612"/>
      <c r="DL38" s="619">
        <v>14480559</v>
      </c>
      <c r="DM38" s="611"/>
      <c r="DN38" s="611"/>
      <c r="DO38" s="611"/>
      <c r="DP38" s="611"/>
      <c r="DQ38" s="611"/>
      <c r="DR38" s="611"/>
      <c r="DS38" s="611"/>
      <c r="DT38" s="611"/>
      <c r="DU38" s="611"/>
      <c r="DV38" s="612"/>
      <c r="DW38" s="615">
        <v>10.199999999999999</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3"/>
      <c r="BE39" s="643"/>
      <c r="BF39" s="656"/>
      <c r="BG39" s="607" t="s">
        <v>328</v>
      </c>
      <c r="BH39" s="608"/>
      <c r="BI39" s="608"/>
      <c r="BJ39" s="608"/>
      <c r="BK39" s="608"/>
      <c r="BL39" s="608"/>
      <c r="BM39" s="608"/>
      <c r="BN39" s="608"/>
      <c r="BO39" s="608"/>
      <c r="BP39" s="608"/>
      <c r="BQ39" s="608"/>
      <c r="BR39" s="608"/>
      <c r="BS39" s="608"/>
      <c r="BT39" s="608"/>
      <c r="BU39" s="609"/>
      <c r="BV39" s="610">
        <v>107725</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9662144</v>
      </c>
      <c r="CS39" s="643"/>
      <c r="CT39" s="643"/>
      <c r="CU39" s="643"/>
      <c r="CV39" s="643"/>
      <c r="CW39" s="643"/>
      <c r="CX39" s="643"/>
      <c r="CY39" s="644"/>
      <c r="CZ39" s="615">
        <v>4.3</v>
      </c>
      <c r="DA39" s="640"/>
      <c r="DB39" s="640"/>
      <c r="DC39" s="645"/>
      <c r="DD39" s="619">
        <v>9555110</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56"/>
      <c r="BG40" s="660" t="s">
        <v>332</v>
      </c>
      <c r="BH40" s="661"/>
      <c r="BI40" s="661"/>
      <c r="BJ40" s="661"/>
      <c r="BK40" s="661"/>
      <c r="BL40" s="217"/>
      <c r="BM40" s="608" t="s">
        <v>333</v>
      </c>
      <c r="BN40" s="608"/>
      <c r="BO40" s="608"/>
      <c r="BP40" s="608"/>
      <c r="BQ40" s="608"/>
      <c r="BR40" s="608"/>
      <c r="BS40" s="608"/>
      <c r="BT40" s="608"/>
      <c r="BU40" s="609"/>
      <c r="BV40" s="610">
        <v>138</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229592</v>
      </c>
      <c r="CS40" s="611"/>
      <c r="CT40" s="611"/>
      <c r="CU40" s="611"/>
      <c r="CV40" s="611"/>
      <c r="CW40" s="611"/>
      <c r="CX40" s="611"/>
      <c r="CY40" s="612"/>
      <c r="CZ40" s="615">
        <v>0.1</v>
      </c>
      <c r="DA40" s="640"/>
      <c r="DB40" s="640"/>
      <c r="DC40" s="645"/>
      <c r="DD40" s="619">
        <v>229592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237259100</v>
      </c>
      <c r="S41" s="683"/>
      <c r="T41" s="683"/>
      <c r="U41" s="683"/>
      <c r="V41" s="683"/>
      <c r="W41" s="683"/>
      <c r="X41" s="683"/>
      <c r="Y41" s="687"/>
      <c r="Z41" s="688">
        <v>100</v>
      </c>
      <c r="AA41" s="688"/>
      <c r="AB41" s="688"/>
      <c r="AC41" s="688"/>
      <c r="AD41" s="689">
        <v>142632875</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6547465</v>
      </c>
      <c r="BA41" s="611"/>
      <c r="BB41" s="611"/>
      <c r="BC41" s="611"/>
      <c r="BD41" s="643"/>
      <c r="BE41" s="643"/>
      <c r="BF41" s="656"/>
      <c r="BG41" s="660"/>
      <c r="BH41" s="661"/>
      <c r="BI41" s="661"/>
      <c r="BJ41" s="661"/>
      <c r="BK41" s="661"/>
      <c r="BL41" s="217"/>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14116567</v>
      </c>
      <c r="BA42" s="683"/>
      <c r="BB42" s="683"/>
      <c r="BC42" s="683"/>
      <c r="BD42" s="669"/>
      <c r="BE42" s="669"/>
      <c r="BF42" s="671"/>
      <c r="BG42" s="662"/>
      <c r="BH42" s="663"/>
      <c r="BI42" s="663"/>
      <c r="BJ42" s="663"/>
      <c r="BK42" s="663"/>
      <c r="BL42" s="218"/>
      <c r="BM42" s="632" t="s">
        <v>340</v>
      </c>
      <c r="BN42" s="632"/>
      <c r="BO42" s="632"/>
      <c r="BP42" s="632"/>
      <c r="BQ42" s="632"/>
      <c r="BR42" s="632"/>
      <c r="BS42" s="632"/>
      <c r="BT42" s="632"/>
      <c r="BU42" s="633"/>
      <c r="BV42" s="682">
        <v>286</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23542795</v>
      </c>
      <c r="CS42" s="643"/>
      <c r="CT42" s="643"/>
      <c r="CU42" s="643"/>
      <c r="CV42" s="643"/>
      <c r="CW42" s="643"/>
      <c r="CX42" s="643"/>
      <c r="CY42" s="644"/>
      <c r="CZ42" s="615">
        <v>10.4</v>
      </c>
      <c r="DA42" s="640"/>
      <c r="DB42" s="640"/>
      <c r="DC42" s="645"/>
      <c r="DD42" s="619">
        <v>12727942</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208" t="s">
        <v>342</v>
      </c>
      <c r="CD43" s="607" t="s">
        <v>343</v>
      </c>
      <c r="CE43" s="608"/>
      <c r="CF43" s="608"/>
      <c r="CG43" s="608"/>
      <c r="CH43" s="608"/>
      <c r="CI43" s="608"/>
      <c r="CJ43" s="608"/>
      <c r="CK43" s="608"/>
      <c r="CL43" s="608"/>
      <c r="CM43" s="608"/>
      <c r="CN43" s="608"/>
      <c r="CO43" s="608"/>
      <c r="CP43" s="608"/>
      <c r="CQ43" s="609"/>
      <c r="CR43" s="610">
        <v>1160624</v>
      </c>
      <c r="CS43" s="643"/>
      <c r="CT43" s="643"/>
      <c r="CU43" s="643"/>
      <c r="CV43" s="643"/>
      <c r="CW43" s="643"/>
      <c r="CX43" s="643"/>
      <c r="CY43" s="644"/>
      <c r="CZ43" s="615">
        <v>0.5</v>
      </c>
      <c r="DA43" s="640"/>
      <c r="DB43" s="640"/>
      <c r="DC43" s="645"/>
      <c r="DD43" s="619">
        <v>1160624</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23542795</v>
      </c>
      <c r="CS44" s="611"/>
      <c r="CT44" s="611"/>
      <c r="CU44" s="611"/>
      <c r="CV44" s="611"/>
      <c r="CW44" s="611"/>
      <c r="CX44" s="611"/>
      <c r="CY44" s="612"/>
      <c r="CZ44" s="615">
        <v>10.4</v>
      </c>
      <c r="DA44" s="616"/>
      <c r="DB44" s="616"/>
      <c r="DC44" s="622"/>
      <c r="DD44" s="619">
        <v>12727942</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5433756</v>
      </c>
      <c r="CS45" s="643"/>
      <c r="CT45" s="643"/>
      <c r="CU45" s="643"/>
      <c r="CV45" s="643"/>
      <c r="CW45" s="643"/>
      <c r="CX45" s="643"/>
      <c r="CY45" s="644"/>
      <c r="CZ45" s="615">
        <v>2.4</v>
      </c>
      <c r="DA45" s="640"/>
      <c r="DB45" s="640"/>
      <c r="DC45" s="645"/>
      <c r="DD45" s="619">
        <v>1276582</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19"/>
      <c r="CD46" s="650"/>
      <c r="CE46" s="651"/>
      <c r="CF46" s="607" t="s">
        <v>348</v>
      </c>
      <c r="CG46" s="608"/>
      <c r="CH46" s="608"/>
      <c r="CI46" s="608"/>
      <c r="CJ46" s="608"/>
      <c r="CK46" s="608"/>
      <c r="CL46" s="608"/>
      <c r="CM46" s="608"/>
      <c r="CN46" s="608"/>
      <c r="CO46" s="608"/>
      <c r="CP46" s="608"/>
      <c r="CQ46" s="609"/>
      <c r="CR46" s="610">
        <v>18031270</v>
      </c>
      <c r="CS46" s="611"/>
      <c r="CT46" s="611"/>
      <c r="CU46" s="611"/>
      <c r="CV46" s="611"/>
      <c r="CW46" s="611"/>
      <c r="CX46" s="611"/>
      <c r="CY46" s="612"/>
      <c r="CZ46" s="615">
        <v>8</v>
      </c>
      <c r="DA46" s="616"/>
      <c r="DB46" s="616"/>
      <c r="DC46" s="622"/>
      <c r="DD46" s="619">
        <v>11373591</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19"/>
      <c r="CD47" s="650"/>
      <c r="CE47" s="651"/>
      <c r="CF47" s="607" t="s">
        <v>349</v>
      </c>
      <c r="CG47" s="608"/>
      <c r="CH47" s="608"/>
      <c r="CI47" s="608"/>
      <c r="CJ47" s="608"/>
      <c r="CK47" s="608"/>
      <c r="CL47" s="608"/>
      <c r="CM47" s="608"/>
      <c r="CN47" s="608"/>
      <c r="CO47" s="608"/>
      <c r="CP47" s="608"/>
      <c r="CQ47" s="609"/>
      <c r="CR47" s="610" t="s">
        <v>122</v>
      </c>
      <c r="CS47" s="643"/>
      <c r="CT47" s="643"/>
      <c r="CU47" s="643"/>
      <c r="CV47" s="643"/>
      <c r="CW47" s="643"/>
      <c r="CX47" s="643"/>
      <c r="CY47" s="644"/>
      <c r="CZ47" s="615" t="s">
        <v>122</v>
      </c>
      <c r="DA47" s="640"/>
      <c r="DB47" s="640"/>
      <c r="DC47" s="645"/>
      <c r="DD47" s="619" t="s">
        <v>122</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19"/>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19"/>
      <c r="CD49" s="631" t="s">
        <v>351</v>
      </c>
      <c r="CE49" s="632"/>
      <c r="CF49" s="632"/>
      <c r="CG49" s="632"/>
      <c r="CH49" s="632"/>
      <c r="CI49" s="632"/>
      <c r="CJ49" s="632"/>
      <c r="CK49" s="632"/>
      <c r="CL49" s="632"/>
      <c r="CM49" s="632"/>
      <c r="CN49" s="632"/>
      <c r="CO49" s="632"/>
      <c r="CP49" s="632"/>
      <c r="CQ49" s="633"/>
      <c r="CR49" s="682">
        <v>225895261</v>
      </c>
      <c r="CS49" s="669"/>
      <c r="CT49" s="669"/>
      <c r="CU49" s="669"/>
      <c r="CV49" s="669"/>
      <c r="CW49" s="669"/>
      <c r="CX49" s="669"/>
      <c r="CY49" s="698"/>
      <c r="CZ49" s="690">
        <v>100</v>
      </c>
      <c r="DA49" s="699"/>
      <c r="DB49" s="699"/>
      <c r="DC49" s="700"/>
      <c r="DD49" s="701">
        <v>149679650</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DL1ttUZjyBMKfFgYGrfdOuIC4pc9q2nutU8zDIGpUacHRqQzcWVlV3REhsYL8fMeFYy0Qv06f++1Se7IEIZHFQ==" saltValue="C5XoOExOIU1bPOWRE+6MJ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81640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3" t="s">
        <v>371</v>
      </c>
      <c r="DH5" s="754"/>
      <c r="DI5" s="754"/>
      <c r="DJ5" s="754"/>
      <c r="DK5" s="755"/>
      <c r="DL5" s="753" t="s">
        <v>372</v>
      </c>
      <c r="DM5" s="754"/>
      <c r="DN5" s="754"/>
      <c r="DO5" s="754"/>
      <c r="DP5" s="755"/>
      <c r="DQ5" s="720" t="s">
        <v>373</v>
      </c>
      <c r="DR5" s="721"/>
      <c r="DS5" s="721"/>
      <c r="DT5" s="721"/>
      <c r="DU5" s="722"/>
      <c r="DV5" s="720" t="s">
        <v>364</v>
      </c>
      <c r="DW5" s="721"/>
      <c r="DX5" s="721"/>
      <c r="DY5" s="721"/>
      <c r="DZ5" s="727"/>
      <c r="EA5" s="228"/>
    </row>
    <row r="6" spans="1:131" s="229"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6"/>
      <c r="DH6" s="757"/>
      <c r="DI6" s="757"/>
      <c r="DJ6" s="757"/>
      <c r="DK6" s="758"/>
      <c r="DL6" s="756"/>
      <c r="DM6" s="757"/>
      <c r="DN6" s="757"/>
      <c r="DO6" s="757"/>
      <c r="DP6" s="758"/>
      <c r="DQ6" s="723"/>
      <c r="DR6" s="724"/>
      <c r="DS6" s="724"/>
      <c r="DT6" s="724"/>
      <c r="DU6" s="725"/>
      <c r="DV6" s="723"/>
      <c r="DW6" s="724"/>
      <c r="DX6" s="724"/>
      <c r="DY6" s="724"/>
      <c r="DZ6" s="729"/>
      <c r="EA6" s="228"/>
    </row>
    <row r="7" spans="1:131" s="229" customFormat="1" ht="26.25" customHeight="1" thickTop="1" x14ac:dyDescent="0.2">
      <c r="A7" s="230">
        <v>1</v>
      </c>
      <c r="B7" s="739" t="s">
        <v>374</v>
      </c>
      <c r="C7" s="740"/>
      <c r="D7" s="740"/>
      <c r="E7" s="740"/>
      <c r="F7" s="740"/>
      <c r="G7" s="740"/>
      <c r="H7" s="740"/>
      <c r="I7" s="740"/>
      <c r="J7" s="740"/>
      <c r="K7" s="740"/>
      <c r="L7" s="740"/>
      <c r="M7" s="740"/>
      <c r="N7" s="740"/>
      <c r="O7" s="740"/>
      <c r="P7" s="741"/>
      <c r="Q7" s="742">
        <v>238400</v>
      </c>
      <c r="R7" s="743"/>
      <c r="S7" s="743"/>
      <c r="T7" s="743"/>
      <c r="U7" s="743"/>
      <c r="V7" s="743">
        <v>227036</v>
      </c>
      <c r="W7" s="743"/>
      <c r="X7" s="743"/>
      <c r="Y7" s="743"/>
      <c r="Z7" s="743"/>
      <c r="AA7" s="743">
        <v>11364</v>
      </c>
      <c r="AB7" s="743"/>
      <c r="AC7" s="743"/>
      <c r="AD7" s="743"/>
      <c r="AE7" s="744"/>
      <c r="AF7" s="745">
        <v>11176</v>
      </c>
      <c r="AG7" s="746"/>
      <c r="AH7" s="746"/>
      <c r="AI7" s="746"/>
      <c r="AJ7" s="747"/>
      <c r="AK7" s="748">
        <v>5390</v>
      </c>
      <c r="AL7" s="749"/>
      <c r="AM7" s="749"/>
      <c r="AN7" s="749"/>
      <c r="AO7" s="749"/>
      <c r="AP7" s="749">
        <v>35870</v>
      </c>
      <c r="AQ7" s="749"/>
      <c r="AR7" s="749"/>
      <c r="AS7" s="749"/>
      <c r="AT7" s="749"/>
      <c r="AU7" s="750"/>
      <c r="AV7" s="750"/>
      <c r="AW7" s="750"/>
      <c r="AX7" s="750"/>
      <c r="AY7" s="751"/>
      <c r="AZ7" s="226"/>
      <c r="BA7" s="226"/>
      <c r="BB7" s="226"/>
      <c r="BC7" s="226"/>
      <c r="BD7" s="226"/>
      <c r="BE7" s="227"/>
      <c r="BF7" s="227"/>
      <c r="BG7" s="227"/>
      <c r="BH7" s="227"/>
      <c r="BI7" s="227"/>
      <c r="BJ7" s="227"/>
      <c r="BK7" s="227"/>
      <c r="BL7" s="227"/>
      <c r="BM7" s="227"/>
      <c r="BN7" s="227"/>
      <c r="BO7" s="227"/>
      <c r="BP7" s="227"/>
      <c r="BQ7" s="230">
        <v>1</v>
      </c>
      <c r="BR7" s="231"/>
      <c r="BS7" s="733" t="s">
        <v>544</v>
      </c>
      <c r="BT7" s="734"/>
      <c r="BU7" s="734"/>
      <c r="BV7" s="734"/>
      <c r="BW7" s="734"/>
      <c r="BX7" s="734"/>
      <c r="BY7" s="734"/>
      <c r="BZ7" s="734"/>
      <c r="CA7" s="734"/>
      <c r="CB7" s="734"/>
      <c r="CC7" s="734"/>
      <c r="CD7" s="734"/>
      <c r="CE7" s="734"/>
      <c r="CF7" s="734"/>
      <c r="CG7" s="752"/>
      <c r="CH7" s="736">
        <v>2</v>
      </c>
      <c r="CI7" s="737"/>
      <c r="CJ7" s="737"/>
      <c r="CK7" s="737"/>
      <c r="CL7" s="738"/>
      <c r="CM7" s="736">
        <v>562</v>
      </c>
      <c r="CN7" s="737"/>
      <c r="CO7" s="737"/>
      <c r="CP7" s="737"/>
      <c r="CQ7" s="738"/>
      <c r="CR7" s="736">
        <v>500</v>
      </c>
      <c r="CS7" s="737"/>
      <c r="CT7" s="737"/>
      <c r="CU7" s="737"/>
      <c r="CV7" s="738"/>
      <c r="CW7" s="736">
        <v>115</v>
      </c>
      <c r="CX7" s="737"/>
      <c r="CY7" s="737"/>
      <c r="CZ7" s="737"/>
      <c r="DA7" s="738"/>
      <c r="DB7" s="730" t="s">
        <v>550</v>
      </c>
      <c r="DC7" s="731"/>
      <c r="DD7" s="731"/>
      <c r="DE7" s="731"/>
      <c r="DF7" s="732"/>
      <c r="DG7" s="730" t="s">
        <v>550</v>
      </c>
      <c r="DH7" s="731"/>
      <c r="DI7" s="731"/>
      <c r="DJ7" s="731"/>
      <c r="DK7" s="732"/>
      <c r="DL7" s="730" t="s">
        <v>550</v>
      </c>
      <c r="DM7" s="731"/>
      <c r="DN7" s="731"/>
      <c r="DO7" s="731"/>
      <c r="DP7" s="732"/>
      <c r="DQ7" s="730" t="s">
        <v>550</v>
      </c>
      <c r="DR7" s="731"/>
      <c r="DS7" s="731"/>
      <c r="DT7" s="731"/>
      <c r="DU7" s="732"/>
      <c r="DV7" s="733"/>
      <c r="DW7" s="734"/>
      <c r="DX7" s="734"/>
      <c r="DY7" s="734"/>
      <c r="DZ7" s="735"/>
      <c r="EA7" s="228"/>
    </row>
    <row r="8" spans="1:131" s="229" customFormat="1" ht="26.25" customHeight="1" x14ac:dyDescent="0.2">
      <c r="A8" s="232">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9"/>
      <c r="AL8" s="760"/>
      <c r="AM8" s="760"/>
      <c r="AN8" s="760"/>
      <c r="AO8" s="760"/>
      <c r="AP8" s="760"/>
      <c r="AQ8" s="760"/>
      <c r="AR8" s="760"/>
      <c r="AS8" s="760"/>
      <c r="AT8" s="760"/>
      <c r="AU8" s="761"/>
      <c r="AV8" s="761"/>
      <c r="AW8" s="761"/>
      <c r="AX8" s="761"/>
      <c r="AY8" s="762"/>
      <c r="AZ8" s="226"/>
      <c r="BA8" s="226"/>
      <c r="BB8" s="226"/>
      <c r="BC8" s="226"/>
      <c r="BD8" s="226"/>
      <c r="BE8" s="227"/>
      <c r="BF8" s="227"/>
      <c r="BG8" s="227"/>
      <c r="BH8" s="227"/>
      <c r="BI8" s="227"/>
      <c r="BJ8" s="227"/>
      <c r="BK8" s="227"/>
      <c r="BL8" s="227"/>
      <c r="BM8" s="227"/>
      <c r="BN8" s="227"/>
      <c r="BO8" s="227"/>
      <c r="BP8" s="227"/>
      <c r="BQ8" s="232">
        <v>2</v>
      </c>
      <c r="BR8" s="233"/>
      <c r="BS8" s="763" t="s">
        <v>545</v>
      </c>
      <c r="BT8" s="764"/>
      <c r="BU8" s="764"/>
      <c r="BV8" s="764"/>
      <c r="BW8" s="764"/>
      <c r="BX8" s="764"/>
      <c r="BY8" s="764"/>
      <c r="BZ8" s="764"/>
      <c r="CA8" s="764"/>
      <c r="CB8" s="764"/>
      <c r="CC8" s="764"/>
      <c r="CD8" s="764"/>
      <c r="CE8" s="764"/>
      <c r="CF8" s="764"/>
      <c r="CG8" s="765"/>
      <c r="CH8" s="730">
        <v>-2</v>
      </c>
      <c r="CI8" s="731"/>
      <c r="CJ8" s="731"/>
      <c r="CK8" s="731"/>
      <c r="CL8" s="732"/>
      <c r="CM8" s="730">
        <v>530</v>
      </c>
      <c r="CN8" s="731"/>
      <c r="CO8" s="731"/>
      <c r="CP8" s="731"/>
      <c r="CQ8" s="732"/>
      <c r="CR8" s="730">
        <v>500</v>
      </c>
      <c r="CS8" s="731"/>
      <c r="CT8" s="731"/>
      <c r="CU8" s="731"/>
      <c r="CV8" s="732"/>
      <c r="CW8" s="730">
        <v>22</v>
      </c>
      <c r="CX8" s="731"/>
      <c r="CY8" s="731"/>
      <c r="CZ8" s="731"/>
      <c r="DA8" s="732"/>
      <c r="DB8" s="730" t="s">
        <v>550</v>
      </c>
      <c r="DC8" s="731"/>
      <c r="DD8" s="731"/>
      <c r="DE8" s="731"/>
      <c r="DF8" s="732"/>
      <c r="DG8" s="730" t="s">
        <v>550</v>
      </c>
      <c r="DH8" s="731"/>
      <c r="DI8" s="731"/>
      <c r="DJ8" s="731"/>
      <c r="DK8" s="732"/>
      <c r="DL8" s="730" t="s">
        <v>550</v>
      </c>
      <c r="DM8" s="731"/>
      <c r="DN8" s="731"/>
      <c r="DO8" s="731"/>
      <c r="DP8" s="732"/>
      <c r="DQ8" s="730" t="s">
        <v>550</v>
      </c>
      <c r="DR8" s="731"/>
      <c r="DS8" s="731"/>
      <c r="DT8" s="731"/>
      <c r="DU8" s="732"/>
      <c r="DV8" s="763"/>
      <c r="DW8" s="764"/>
      <c r="DX8" s="764"/>
      <c r="DY8" s="764"/>
      <c r="DZ8" s="766"/>
      <c r="EA8" s="228"/>
    </row>
    <row r="9" spans="1:131" s="229" customFormat="1" ht="26.25" customHeight="1" x14ac:dyDescent="0.2">
      <c r="A9" s="232">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9"/>
      <c r="AL9" s="760"/>
      <c r="AM9" s="760"/>
      <c r="AN9" s="760"/>
      <c r="AO9" s="760"/>
      <c r="AP9" s="760"/>
      <c r="AQ9" s="760"/>
      <c r="AR9" s="760"/>
      <c r="AS9" s="760"/>
      <c r="AT9" s="760"/>
      <c r="AU9" s="761"/>
      <c r="AV9" s="761"/>
      <c r="AW9" s="761"/>
      <c r="AX9" s="761"/>
      <c r="AY9" s="762"/>
      <c r="AZ9" s="226"/>
      <c r="BA9" s="226"/>
      <c r="BB9" s="226"/>
      <c r="BC9" s="226"/>
      <c r="BD9" s="226"/>
      <c r="BE9" s="227"/>
      <c r="BF9" s="227"/>
      <c r="BG9" s="227"/>
      <c r="BH9" s="227"/>
      <c r="BI9" s="227"/>
      <c r="BJ9" s="227"/>
      <c r="BK9" s="227"/>
      <c r="BL9" s="227"/>
      <c r="BM9" s="227"/>
      <c r="BN9" s="227"/>
      <c r="BO9" s="227"/>
      <c r="BP9" s="227"/>
      <c r="BQ9" s="232">
        <v>3</v>
      </c>
      <c r="BR9" s="233" t="s">
        <v>546</v>
      </c>
      <c r="BS9" s="763" t="s">
        <v>547</v>
      </c>
      <c r="BT9" s="764"/>
      <c r="BU9" s="764"/>
      <c r="BV9" s="764"/>
      <c r="BW9" s="764"/>
      <c r="BX9" s="764"/>
      <c r="BY9" s="764"/>
      <c r="BZ9" s="764"/>
      <c r="CA9" s="764"/>
      <c r="CB9" s="764"/>
      <c r="CC9" s="764"/>
      <c r="CD9" s="764"/>
      <c r="CE9" s="764"/>
      <c r="CF9" s="764"/>
      <c r="CG9" s="765"/>
      <c r="CH9" s="730">
        <v>0</v>
      </c>
      <c r="CI9" s="731"/>
      <c r="CJ9" s="731"/>
      <c r="CK9" s="731"/>
      <c r="CL9" s="732"/>
      <c r="CM9" s="730">
        <v>10</v>
      </c>
      <c r="CN9" s="731"/>
      <c r="CO9" s="731"/>
      <c r="CP9" s="731"/>
      <c r="CQ9" s="732"/>
      <c r="CR9" s="730">
        <v>10</v>
      </c>
      <c r="CS9" s="731"/>
      <c r="CT9" s="731"/>
      <c r="CU9" s="731"/>
      <c r="CV9" s="732"/>
      <c r="CW9" s="730" t="s">
        <v>550</v>
      </c>
      <c r="CX9" s="731"/>
      <c r="CY9" s="731"/>
      <c r="CZ9" s="731"/>
      <c r="DA9" s="732"/>
      <c r="DB9" s="730">
        <v>446</v>
      </c>
      <c r="DC9" s="731"/>
      <c r="DD9" s="731"/>
      <c r="DE9" s="731"/>
      <c r="DF9" s="732"/>
      <c r="DG9" s="730" t="s">
        <v>550</v>
      </c>
      <c r="DH9" s="731"/>
      <c r="DI9" s="731"/>
      <c r="DJ9" s="731"/>
      <c r="DK9" s="732"/>
      <c r="DL9" s="730">
        <v>2352</v>
      </c>
      <c r="DM9" s="731"/>
      <c r="DN9" s="731"/>
      <c r="DO9" s="731"/>
      <c r="DP9" s="732"/>
      <c r="DQ9" s="730" t="s">
        <v>550</v>
      </c>
      <c r="DR9" s="731"/>
      <c r="DS9" s="731"/>
      <c r="DT9" s="731"/>
      <c r="DU9" s="732"/>
      <c r="DV9" s="763"/>
      <c r="DW9" s="764"/>
      <c r="DX9" s="764"/>
      <c r="DY9" s="764"/>
      <c r="DZ9" s="766"/>
      <c r="EA9" s="228"/>
    </row>
    <row r="10" spans="1:131" s="229" customFormat="1" ht="26.25" customHeight="1" x14ac:dyDescent="0.2">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9"/>
      <c r="AL10" s="760"/>
      <c r="AM10" s="760"/>
      <c r="AN10" s="760"/>
      <c r="AO10" s="760"/>
      <c r="AP10" s="760"/>
      <c r="AQ10" s="760"/>
      <c r="AR10" s="760"/>
      <c r="AS10" s="760"/>
      <c r="AT10" s="760"/>
      <c r="AU10" s="761"/>
      <c r="AV10" s="761"/>
      <c r="AW10" s="761"/>
      <c r="AX10" s="761"/>
      <c r="AY10" s="762"/>
      <c r="AZ10" s="226"/>
      <c r="BA10" s="226"/>
      <c r="BB10" s="226"/>
      <c r="BC10" s="226"/>
      <c r="BD10" s="226"/>
      <c r="BE10" s="227"/>
      <c r="BF10" s="227"/>
      <c r="BG10" s="227"/>
      <c r="BH10" s="227"/>
      <c r="BI10" s="227"/>
      <c r="BJ10" s="227"/>
      <c r="BK10" s="227"/>
      <c r="BL10" s="227"/>
      <c r="BM10" s="227"/>
      <c r="BN10" s="227"/>
      <c r="BO10" s="227"/>
      <c r="BP10" s="227"/>
      <c r="BQ10" s="232">
        <v>4</v>
      </c>
      <c r="BR10" s="233"/>
      <c r="BS10" s="763" t="s">
        <v>548</v>
      </c>
      <c r="BT10" s="764"/>
      <c r="BU10" s="764"/>
      <c r="BV10" s="764"/>
      <c r="BW10" s="764"/>
      <c r="BX10" s="764"/>
      <c r="BY10" s="764"/>
      <c r="BZ10" s="764"/>
      <c r="CA10" s="764"/>
      <c r="CB10" s="764"/>
      <c r="CC10" s="764"/>
      <c r="CD10" s="764"/>
      <c r="CE10" s="764"/>
      <c r="CF10" s="764"/>
      <c r="CG10" s="765"/>
      <c r="CH10" s="730">
        <v>0</v>
      </c>
      <c r="CI10" s="731"/>
      <c r="CJ10" s="731"/>
      <c r="CK10" s="731"/>
      <c r="CL10" s="732"/>
      <c r="CM10" s="730">
        <v>12</v>
      </c>
      <c r="CN10" s="731"/>
      <c r="CO10" s="731"/>
      <c r="CP10" s="731"/>
      <c r="CQ10" s="732"/>
      <c r="CR10" s="730">
        <v>5</v>
      </c>
      <c r="CS10" s="731"/>
      <c r="CT10" s="731"/>
      <c r="CU10" s="731"/>
      <c r="CV10" s="732"/>
      <c r="CW10" s="730" t="s">
        <v>550</v>
      </c>
      <c r="CX10" s="731"/>
      <c r="CY10" s="731"/>
      <c r="CZ10" s="731"/>
      <c r="DA10" s="732"/>
      <c r="DB10" s="730" t="s">
        <v>550</v>
      </c>
      <c r="DC10" s="731"/>
      <c r="DD10" s="731"/>
      <c r="DE10" s="731"/>
      <c r="DF10" s="732"/>
      <c r="DG10" s="730" t="s">
        <v>550</v>
      </c>
      <c r="DH10" s="731"/>
      <c r="DI10" s="731"/>
      <c r="DJ10" s="731"/>
      <c r="DK10" s="732"/>
      <c r="DL10" s="730" t="s">
        <v>550</v>
      </c>
      <c r="DM10" s="731"/>
      <c r="DN10" s="731"/>
      <c r="DO10" s="731"/>
      <c r="DP10" s="732"/>
      <c r="DQ10" s="730" t="s">
        <v>550</v>
      </c>
      <c r="DR10" s="731"/>
      <c r="DS10" s="731"/>
      <c r="DT10" s="731"/>
      <c r="DU10" s="732"/>
      <c r="DV10" s="763"/>
      <c r="DW10" s="764"/>
      <c r="DX10" s="764"/>
      <c r="DY10" s="764"/>
      <c r="DZ10" s="766"/>
      <c r="EA10" s="228"/>
    </row>
    <row r="11" spans="1:131" s="229" customFormat="1" ht="26.25" customHeight="1" x14ac:dyDescent="0.2">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9"/>
      <c r="AL11" s="760"/>
      <c r="AM11" s="760"/>
      <c r="AN11" s="760"/>
      <c r="AO11" s="760"/>
      <c r="AP11" s="760"/>
      <c r="AQ11" s="760"/>
      <c r="AR11" s="760"/>
      <c r="AS11" s="760"/>
      <c r="AT11" s="760"/>
      <c r="AU11" s="761"/>
      <c r="AV11" s="761"/>
      <c r="AW11" s="761"/>
      <c r="AX11" s="761"/>
      <c r="AY11" s="762"/>
      <c r="AZ11" s="226"/>
      <c r="BA11" s="226"/>
      <c r="BB11" s="226"/>
      <c r="BC11" s="226"/>
      <c r="BD11" s="226"/>
      <c r="BE11" s="227"/>
      <c r="BF11" s="227"/>
      <c r="BG11" s="227"/>
      <c r="BH11" s="227"/>
      <c r="BI11" s="227"/>
      <c r="BJ11" s="227"/>
      <c r="BK11" s="227"/>
      <c r="BL11" s="227"/>
      <c r="BM11" s="227"/>
      <c r="BN11" s="227"/>
      <c r="BO11" s="227"/>
      <c r="BP11" s="227"/>
      <c r="BQ11" s="232">
        <v>5</v>
      </c>
      <c r="BR11" s="233"/>
      <c r="BS11" s="763" t="s">
        <v>549</v>
      </c>
      <c r="BT11" s="764"/>
      <c r="BU11" s="764"/>
      <c r="BV11" s="764"/>
      <c r="BW11" s="764"/>
      <c r="BX11" s="764"/>
      <c r="BY11" s="764"/>
      <c r="BZ11" s="764"/>
      <c r="CA11" s="764"/>
      <c r="CB11" s="764"/>
      <c r="CC11" s="764"/>
      <c r="CD11" s="764"/>
      <c r="CE11" s="764"/>
      <c r="CF11" s="764"/>
      <c r="CG11" s="765"/>
      <c r="CH11" s="730">
        <v>0</v>
      </c>
      <c r="CI11" s="731"/>
      <c r="CJ11" s="731"/>
      <c r="CK11" s="731"/>
      <c r="CL11" s="732"/>
      <c r="CM11" s="730">
        <v>3</v>
      </c>
      <c r="CN11" s="731"/>
      <c r="CO11" s="731"/>
      <c r="CP11" s="731"/>
      <c r="CQ11" s="732"/>
      <c r="CR11" s="730">
        <v>2</v>
      </c>
      <c r="CS11" s="731"/>
      <c r="CT11" s="731"/>
      <c r="CU11" s="731"/>
      <c r="CV11" s="732"/>
      <c r="CW11" s="730">
        <v>28</v>
      </c>
      <c r="CX11" s="731"/>
      <c r="CY11" s="731"/>
      <c r="CZ11" s="731"/>
      <c r="DA11" s="732"/>
      <c r="DB11" s="730" t="s">
        <v>550</v>
      </c>
      <c r="DC11" s="731"/>
      <c r="DD11" s="731"/>
      <c r="DE11" s="731"/>
      <c r="DF11" s="732"/>
      <c r="DG11" s="730" t="s">
        <v>550</v>
      </c>
      <c r="DH11" s="731"/>
      <c r="DI11" s="731"/>
      <c r="DJ11" s="731"/>
      <c r="DK11" s="732"/>
      <c r="DL11" s="730" t="s">
        <v>550</v>
      </c>
      <c r="DM11" s="731"/>
      <c r="DN11" s="731"/>
      <c r="DO11" s="731"/>
      <c r="DP11" s="732"/>
      <c r="DQ11" s="730" t="s">
        <v>550</v>
      </c>
      <c r="DR11" s="731"/>
      <c r="DS11" s="731"/>
      <c r="DT11" s="731"/>
      <c r="DU11" s="732"/>
      <c r="DV11" s="763"/>
      <c r="DW11" s="764"/>
      <c r="DX11" s="764"/>
      <c r="DY11" s="764"/>
      <c r="DZ11" s="766"/>
      <c r="EA11" s="228"/>
    </row>
    <row r="12" spans="1:131" s="229" customFormat="1" ht="26.25" customHeight="1" x14ac:dyDescent="0.2">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9"/>
      <c r="AL12" s="760"/>
      <c r="AM12" s="760"/>
      <c r="AN12" s="760"/>
      <c r="AO12" s="760"/>
      <c r="AP12" s="760"/>
      <c r="AQ12" s="760"/>
      <c r="AR12" s="760"/>
      <c r="AS12" s="760"/>
      <c r="AT12" s="760"/>
      <c r="AU12" s="761"/>
      <c r="AV12" s="761"/>
      <c r="AW12" s="761"/>
      <c r="AX12" s="761"/>
      <c r="AY12" s="762"/>
      <c r="AZ12" s="226"/>
      <c r="BA12" s="226"/>
      <c r="BB12" s="226"/>
      <c r="BC12" s="226"/>
      <c r="BD12" s="226"/>
      <c r="BE12" s="227"/>
      <c r="BF12" s="227"/>
      <c r="BG12" s="227"/>
      <c r="BH12" s="227"/>
      <c r="BI12" s="227"/>
      <c r="BJ12" s="227"/>
      <c r="BK12" s="227"/>
      <c r="BL12" s="227"/>
      <c r="BM12" s="227"/>
      <c r="BN12" s="227"/>
      <c r="BO12" s="227"/>
      <c r="BP12" s="227"/>
      <c r="BQ12" s="232">
        <v>6</v>
      </c>
      <c r="BR12" s="233"/>
      <c r="BS12" s="763"/>
      <c r="BT12" s="764"/>
      <c r="BU12" s="764"/>
      <c r="BV12" s="764"/>
      <c r="BW12" s="764"/>
      <c r="BX12" s="764"/>
      <c r="BY12" s="764"/>
      <c r="BZ12" s="764"/>
      <c r="CA12" s="764"/>
      <c r="CB12" s="764"/>
      <c r="CC12" s="764"/>
      <c r="CD12" s="764"/>
      <c r="CE12" s="764"/>
      <c r="CF12" s="764"/>
      <c r="CG12" s="765"/>
      <c r="CH12" s="730"/>
      <c r="CI12" s="731"/>
      <c r="CJ12" s="731"/>
      <c r="CK12" s="731"/>
      <c r="CL12" s="732"/>
      <c r="CM12" s="730"/>
      <c r="CN12" s="731"/>
      <c r="CO12" s="731"/>
      <c r="CP12" s="731"/>
      <c r="CQ12" s="732"/>
      <c r="CR12" s="730"/>
      <c r="CS12" s="731"/>
      <c r="CT12" s="731"/>
      <c r="CU12" s="731"/>
      <c r="CV12" s="732"/>
      <c r="CW12" s="730"/>
      <c r="CX12" s="731"/>
      <c r="CY12" s="731"/>
      <c r="CZ12" s="731"/>
      <c r="DA12" s="732"/>
      <c r="DB12" s="730"/>
      <c r="DC12" s="731"/>
      <c r="DD12" s="731"/>
      <c r="DE12" s="731"/>
      <c r="DF12" s="732"/>
      <c r="DG12" s="730"/>
      <c r="DH12" s="731"/>
      <c r="DI12" s="731"/>
      <c r="DJ12" s="731"/>
      <c r="DK12" s="732"/>
      <c r="DL12" s="730"/>
      <c r="DM12" s="731"/>
      <c r="DN12" s="731"/>
      <c r="DO12" s="731"/>
      <c r="DP12" s="732"/>
      <c r="DQ12" s="730"/>
      <c r="DR12" s="731"/>
      <c r="DS12" s="731"/>
      <c r="DT12" s="731"/>
      <c r="DU12" s="732"/>
      <c r="DV12" s="763"/>
      <c r="DW12" s="764"/>
      <c r="DX12" s="764"/>
      <c r="DY12" s="764"/>
      <c r="DZ12" s="766"/>
      <c r="EA12" s="228"/>
    </row>
    <row r="13" spans="1:131" s="229" customFormat="1" ht="26.25" customHeight="1" x14ac:dyDescent="0.2">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9"/>
      <c r="AL13" s="760"/>
      <c r="AM13" s="760"/>
      <c r="AN13" s="760"/>
      <c r="AO13" s="760"/>
      <c r="AP13" s="760"/>
      <c r="AQ13" s="760"/>
      <c r="AR13" s="760"/>
      <c r="AS13" s="760"/>
      <c r="AT13" s="760"/>
      <c r="AU13" s="761"/>
      <c r="AV13" s="761"/>
      <c r="AW13" s="761"/>
      <c r="AX13" s="761"/>
      <c r="AY13" s="762"/>
      <c r="AZ13" s="226"/>
      <c r="BA13" s="226"/>
      <c r="BB13" s="226"/>
      <c r="BC13" s="226"/>
      <c r="BD13" s="226"/>
      <c r="BE13" s="227"/>
      <c r="BF13" s="227"/>
      <c r="BG13" s="227"/>
      <c r="BH13" s="227"/>
      <c r="BI13" s="227"/>
      <c r="BJ13" s="227"/>
      <c r="BK13" s="227"/>
      <c r="BL13" s="227"/>
      <c r="BM13" s="227"/>
      <c r="BN13" s="227"/>
      <c r="BO13" s="227"/>
      <c r="BP13" s="227"/>
      <c r="BQ13" s="232">
        <v>7</v>
      </c>
      <c r="BR13" s="233"/>
      <c r="BS13" s="763"/>
      <c r="BT13" s="764"/>
      <c r="BU13" s="764"/>
      <c r="BV13" s="764"/>
      <c r="BW13" s="764"/>
      <c r="BX13" s="764"/>
      <c r="BY13" s="764"/>
      <c r="BZ13" s="764"/>
      <c r="CA13" s="764"/>
      <c r="CB13" s="764"/>
      <c r="CC13" s="764"/>
      <c r="CD13" s="764"/>
      <c r="CE13" s="764"/>
      <c r="CF13" s="764"/>
      <c r="CG13" s="765"/>
      <c r="CH13" s="730"/>
      <c r="CI13" s="731"/>
      <c r="CJ13" s="731"/>
      <c r="CK13" s="731"/>
      <c r="CL13" s="732"/>
      <c r="CM13" s="730"/>
      <c r="CN13" s="731"/>
      <c r="CO13" s="731"/>
      <c r="CP13" s="731"/>
      <c r="CQ13" s="732"/>
      <c r="CR13" s="730"/>
      <c r="CS13" s="731"/>
      <c r="CT13" s="731"/>
      <c r="CU13" s="731"/>
      <c r="CV13" s="732"/>
      <c r="CW13" s="730"/>
      <c r="CX13" s="731"/>
      <c r="CY13" s="731"/>
      <c r="CZ13" s="731"/>
      <c r="DA13" s="732"/>
      <c r="DB13" s="730"/>
      <c r="DC13" s="731"/>
      <c r="DD13" s="731"/>
      <c r="DE13" s="731"/>
      <c r="DF13" s="732"/>
      <c r="DG13" s="730"/>
      <c r="DH13" s="731"/>
      <c r="DI13" s="731"/>
      <c r="DJ13" s="731"/>
      <c r="DK13" s="732"/>
      <c r="DL13" s="730"/>
      <c r="DM13" s="731"/>
      <c r="DN13" s="731"/>
      <c r="DO13" s="731"/>
      <c r="DP13" s="732"/>
      <c r="DQ13" s="730"/>
      <c r="DR13" s="731"/>
      <c r="DS13" s="731"/>
      <c r="DT13" s="731"/>
      <c r="DU13" s="732"/>
      <c r="DV13" s="763"/>
      <c r="DW13" s="764"/>
      <c r="DX13" s="764"/>
      <c r="DY13" s="764"/>
      <c r="DZ13" s="766"/>
      <c r="EA13" s="228"/>
    </row>
    <row r="14" spans="1:131" s="229" customFormat="1" ht="26.25" customHeight="1" x14ac:dyDescent="0.2">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9"/>
      <c r="AL14" s="760"/>
      <c r="AM14" s="760"/>
      <c r="AN14" s="760"/>
      <c r="AO14" s="760"/>
      <c r="AP14" s="760"/>
      <c r="AQ14" s="760"/>
      <c r="AR14" s="760"/>
      <c r="AS14" s="760"/>
      <c r="AT14" s="760"/>
      <c r="AU14" s="761"/>
      <c r="AV14" s="761"/>
      <c r="AW14" s="761"/>
      <c r="AX14" s="761"/>
      <c r="AY14" s="762"/>
      <c r="AZ14" s="226"/>
      <c r="BA14" s="226"/>
      <c r="BB14" s="226"/>
      <c r="BC14" s="226"/>
      <c r="BD14" s="226"/>
      <c r="BE14" s="227"/>
      <c r="BF14" s="227"/>
      <c r="BG14" s="227"/>
      <c r="BH14" s="227"/>
      <c r="BI14" s="227"/>
      <c r="BJ14" s="227"/>
      <c r="BK14" s="227"/>
      <c r="BL14" s="227"/>
      <c r="BM14" s="227"/>
      <c r="BN14" s="227"/>
      <c r="BO14" s="227"/>
      <c r="BP14" s="227"/>
      <c r="BQ14" s="232">
        <v>8</v>
      </c>
      <c r="BR14" s="233"/>
      <c r="BS14" s="763"/>
      <c r="BT14" s="764"/>
      <c r="BU14" s="764"/>
      <c r="BV14" s="764"/>
      <c r="BW14" s="764"/>
      <c r="BX14" s="764"/>
      <c r="BY14" s="764"/>
      <c r="BZ14" s="764"/>
      <c r="CA14" s="764"/>
      <c r="CB14" s="764"/>
      <c r="CC14" s="764"/>
      <c r="CD14" s="764"/>
      <c r="CE14" s="764"/>
      <c r="CF14" s="764"/>
      <c r="CG14" s="765"/>
      <c r="CH14" s="730"/>
      <c r="CI14" s="731"/>
      <c r="CJ14" s="731"/>
      <c r="CK14" s="731"/>
      <c r="CL14" s="732"/>
      <c r="CM14" s="730"/>
      <c r="CN14" s="731"/>
      <c r="CO14" s="731"/>
      <c r="CP14" s="731"/>
      <c r="CQ14" s="732"/>
      <c r="CR14" s="730"/>
      <c r="CS14" s="731"/>
      <c r="CT14" s="731"/>
      <c r="CU14" s="731"/>
      <c r="CV14" s="732"/>
      <c r="CW14" s="730"/>
      <c r="CX14" s="731"/>
      <c r="CY14" s="731"/>
      <c r="CZ14" s="731"/>
      <c r="DA14" s="732"/>
      <c r="DB14" s="730"/>
      <c r="DC14" s="731"/>
      <c r="DD14" s="731"/>
      <c r="DE14" s="731"/>
      <c r="DF14" s="732"/>
      <c r="DG14" s="730"/>
      <c r="DH14" s="731"/>
      <c r="DI14" s="731"/>
      <c r="DJ14" s="731"/>
      <c r="DK14" s="732"/>
      <c r="DL14" s="730"/>
      <c r="DM14" s="731"/>
      <c r="DN14" s="731"/>
      <c r="DO14" s="731"/>
      <c r="DP14" s="732"/>
      <c r="DQ14" s="730"/>
      <c r="DR14" s="731"/>
      <c r="DS14" s="731"/>
      <c r="DT14" s="731"/>
      <c r="DU14" s="732"/>
      <c r="DV14" s="763"/>
      <c r="DW14" s="764"/>
      <c r="DX14" s="764"/>
      <c r="DY14" s="764"/>
      <c r="DZ14" s="766"/>
      <c r="EA14" s="228"/>
    </row>
    <row r="15" spans="1:131" s="229" customFormat="1" ht="26.25" customHeight="1" x14ac:dyDescent="0.2">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9"/>
      <c r="AL15" s="760"/>
      <c r="AM15" s="760"/>
      <c r="AN15" s="760"/>
      <c r="AO15" s="760"/>
      <c r="AP15" s="760"/>
      <c r="AQ15" s="760"/>
      <c r="AR15" s="760"/>
      <c r="AS15" s="760"/>
      <c r="AT15" s="760"/>
      <c r="AU15" s="761"/>
      <c r="AV15" s="761"/>
      <c r="AW15" s="761"/>
      <c r="AX15" s="761"/>
      <c r="AY15" s="762"/>
      <c r="AZ15" s="226"/>
      <c r="BA15" s="226"/>
      <c r="BB15" s="226"/>
      <c r="BC15" s="226"/>
      <c r="BD15" s="226"/>
      <c r="BE15" s="227"/>
      <c r="BF15" s="227"/>
      <c r="BG15" s="227"/>
      <c r="BH15" s="227"/>
      <c r="BI15" s="227"/>
      <c r="BJ15" s="227"/>
      <c r="BK15" s="227"/>
      <c r="BL15" s="227"/>
      <c r="BM15" s="227"/>
      <c r="BN15" s="227"/>
      <c r="BO15" s="227"/>
      <c r="BP15" s="227"/>
      <c r="BQ15" s="232">
        <v>9</v>
      </c>
      <c r="BR15" s="233"/>
      <c r="BS15" s="763"/>
      <c r="BT15" s="764"/>
      <c r="BU15" s="764"/>
      <c r="BV15" s="764"/>
      <c r="BW15" s="764"/>
      <c r="BX15" s="764"/>
      <c r="BY15" s="764"/>
      <c r="BZ15" s="764"/>
      <c r="CA15" s="764"/>
      <c r="CB15" s="764"/>
      <c r="CC15" s="764"/>
      <c r="CD15" s="764"/>
      <c r="CE15" s="764"/>
      <c r="CF15" s="764"/>
      <c r="CG15" s="765"/>
      <c r="CH15" s="730"/>
      <c r="CI15" s="731"/>
      <c r="CJ15" s="731"/>
      <c r="CK15" s="731"/>
      <c r="CL15" s="732"/>
      <c r="CM15" s="730"/>
      <c r="CN15" s="731"/>
      <c r="CO15" s="731"/>
      <c r="CP15" s="731"/>
      <c r="CQ15" s="732"/>
      <c r="CR15" s="730"/>
      <c r="CS15" s="731"/>
      <c r="CT15" s="731"/>
      <c r="CU15" s="731"/>
      <c r="CV15" s="732"/>
      <c r="CW15" s="730"/>
      <c r="CX15" s="731"/>
      <c r="CY15" s="731"/>
      <c r="CZ15" s="731"/>
      <c r="DA15" s="732"/>
      <c r="DB15" s="730"/>
      <c r="DC15" s="731"/>
      <c r="DD15" s="731"/>
      <c r="DE15" s="731"/>
      <c r="DF15" s="732"/>
      <c r="DG15" s="730"/>
      <c r="DH15" s="731"/>
      <c r="DI15" s="731"/>
      <c r="DJ15" s="731"/>
      <c r="DK15" s="732"/>
      <c r="DL15" s="730"/>
      <c r="DM15" s="731"/>
      <c r="DN15" s="731"/>
      <c r="DO15" s="731"/>
      <c r="DP15" s="732"/>
      <c r="DQ15" s="730"/>
      <c r="DR15" s="731"/>
      <c r="DS15" s="731"/>
      <c r="DT15" s="731"/>
      <c r="DU15" s="732"/>
      <c r="DV15" s="763"/>
      <c r="DW15" s="764"/>
      <c r="DX15" s="764"/>
      <c r="DY15" s="764"/>
      <c r="DZ15" s="766"/>
      <c r="EA15" s="228"/>
    </row>
    <row r="16" spans="1:131" s="229" customFormat="1" ht="26.25" customHeight="1" x14ac:dyDescent="0.2">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9"/>
      <c r="AL16" s="760"/>
      <c r="AM16" s="760"/>
      <c r="AN16" s="760"/>
      <c r="AO16" s="760"/>
      <c r="AP16" s="760"/>
      <c r="AQ16" s="760"/>
      <c r="AR16" s="760"/>
      <c r="AS16" s="760"/>
      <c r="AT16" s="760"/>
      <c r="AU16" s="761"/>
      <c r="AV16" s="761"/>
      <c r="AW16" s="761"/>
      <c r="AX16" s="761"/>
      <c r="AY16" s="762"/>
      <c r="AZ16" s="226"/>
      <c r="BA16" s="226"/>
      <c r="BB16" s="226"/>
      <c r="BC16" s="226"/>
      <c r="BD16" s="226"/>
      <c r="BE16" s="227"/>
      <c r="BF16" s="227"/>
      <c r="BG16" s="227"/>
      <c r="BH16" s="227"/>
      <c r="BI16" s="227"/>
      <c r="BJ16" s="227"/>
      <c r="BK16" s="227"/>
      <c r="BL16" s="227"/>
      <c r="BM16" s="227"/>
      <c r="BN16" s="227"/>
      <c r="BO16" s="227"/>
      <c r="BP16" s="227"/>
      <c r="BQ16" s="232">
        <v>10</v>
      </c>
      <c r="BR16" s="233"/>
      <c r="BS16" s="763"/>
      <c r="BT16" s="764"/>
      <c r="BU16" s="764"/>
      <c r="BV16" s="764"/>
      <c r="BW16" s="764"/>
      <c r="BX16" s="764"/>
      <c r="BY16" s="764"/>
      <c r="BZ16" s="764"/>
      <c r="CA16" s="764"/>
      <c r="CB16" s="764"/>
      <c r="CC16" s="764"/>
      <c r="CD16" s="764"/>
      <c r="CE16" s="764"/>
      <c r="CF16" s="764"/>
      <c r="CG16" s="765"/>
      <c r="CH16" s="730"/>
      <c r="CI16" s="731"/>
      <c r="CJ16" s="731"/>
      <c r="CK16" s="731"/>
      <c r="CL16" s="732"/>
      <c r="CM16" s="730"/>
      <c r="CN16" s="731"/>
      <c r="CO16" s="731"/>
      <c r="CP16" s="731"/>
      <c r="CQ16" s="732"/>
      <c r="CR16" s="730"/>
      <c r="CS16" s="731"/>
      <c r="CT16" s="731"/>
      <c r="CU16" s="731"/>
      <c r="CV16" s="732"/>
      <c r="CW16" s="730"/>
      <c r="CX16" s="731"/>
      <c r="CY16" s="731"/>
      <c r="CZ16" s="731"/>
      <c r="DA16" s="732"/>
      <c r="DB16" s="730"/>
      <c r="DC16" s="731"/>
      <c r="DD16" s="731"/>
      <c r="DE16" s="731"/>
      <c r="DF16" s="732"/>
      <c r="DG16" s="730"/>
      <c r="DH16" s="731"/>
      <c r="DI16" s="731"/>
      <c r="DJ16" s="731"/>
      <c r="DK16" s="732"/>
      <c r="DL16" s="730"/>
      <c r="DM16" s="731"/>
      <c r="DN16" s="731"/>
      <c r="DO16" s="731"/>
      <c r="DP16" s="732"/>
      <c r="DQ16" s="730"/>
      <c r="DR16" s="731"/>
      <c r="DS16" s="731"/>
      <c r="DT16" s="731"/>
      <c r="DU16" s="732"/>
      <c r="DV16" s="763"/>
      <c r="DW16" s="764"/>
      <c r="DX16" s="764"/>
      <c r="DY16" s="764"/>
      <c r="DZ16" s="766"/>
      <c r="EA16" s="228"/>
    </row>
    <row r="17" spans="1:131" s="229" customFormat="1" ht="26.25" customHeight="1" x14ac:dyDescent="0.2">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9"/>
      <c r="AL17" s="760"/>
      <c r="AM17" s="760"/>
      <c r="AN17" s="760"/>
      <c r="AO17" s="760"/>
      <c r="AP17" s="760"/>
      <c r="AQ17" s="760"/>
      <c r="AR17" s="760"/>
      <c r="AS17" s="760"/>
      <c r="AT17" s="760"/>
      <c r="AU17" s="761"/>
      <c r="AV17" s="761"/>
      <c r="AW17" s="761"/>
      <c r="AX17" s="761"/>
      <c r="AY17" s="762"/>
      <c r="AZ17" s="226"/>
      <c r="BA17" s="226"/>
      <c r="BB17" s="226"/>
      <c r="BC17" s="226"/>
      <c r="BD17" s="226"/>
      <c r="BE17" s="227"/>
      <c r="BF17" s="227"/>
      <c r="BG17" s="227"/>
      <c r="BH17" s="227"/>
      <c r="BI17" s="227"/>
      <c r="BJ17" s="227"/>
      <c r="BK17" s="227"/>
      <c r="BL17" s="227"/>
      <c r="BM17" s="227"/>
      <c r="BN17" s="227"/>
      <c r="BO17" s="227"/>
      <c r="BP17" s="227"/>
      <c r="BQ17" s="232">
        <v>11</v>
      </c>
      <c r="BR17" s="233"/>
      <c r="BS17" s="763"/>
      <c r="BT17" s="764"/>
      <c r="BU17" s="764"/>
      <c r="BV17" s="764"/>
      <c r="BW17" s="764"/>
      <c r="BX17" s="764"/>
      <c r="BY17" s="764"/>
      <c r="BZ17" s="764"/>
      <c r="CA17" s="764"/>
      <c r="CB17" s="764"/>
      <c r="CC17" s="764"/>
      <c r="CD17" s="764"/>
      <c r="CE17" s="764"/>
      <c r="CF17" s="764"/>
      <c r="CG17" s="765"/>
      <c r="CH17" s="730"/>
      <c r="CI17" s="731"/>
      <c r="CJ17" s="731"/>
      <c r="CK17" s="731"/>
      <c r="CL17" s="732"/>
      <c r="CM17" s="730"/>
      <c r="CN17" s="731"/>
      <c r="CO17" s="731"/>
      <c r="CP17" s="731"/>
      <c r="CQ17" s="732"/>
      <c r="CR17" s="730"/>
      <c r="CS17" s="731"/>
      <c r="CT17" s="731"/>
      <c r="CU17" s="731"/>
      <c r="CV17" s="732"/>
      <c r="CW17" s="730"/>
      <c r="CX17" s="731"/>
      <c r="CY17" s="731"/>
      <c r="CZ17" s="731"/>
      <c r="DA17" s="732"/>
      <c r="DB17" s="730"/>
      <c r="DC17" s="731"/>
      <c r="DD17" s="731"/>
      <c r="DE17" s="731"/>
      <c r="DF17" s="732"/>
      <c r="DG17" s="730"/>
      <c r="DH17" s="731"/>
      <c r="DI17" s="731"/>
      <c r="DJ17" s="731"/>
      <c r="DK17" s="732"/>
      <c r="DL17" s="730"/>
      <c r="DM17" s="731"/>
      <c r="DN17" s="731"/>
      <c r="DO17" s="731"/>
      <c r="DP17" s="732"/>
      <c r="DQ17" s="730"/>
      <c r="DR17" s="731"/>
      <c r="DS17" s="731"/>
      <c r="DT17" s="731"/>
      <c r="DU17" s="732"/>
      <c r="DV17" s="763"/>
      <c r="DW17" s="764"/>
      <c r="DX17" s="764"/>
      <c r="DY17" s="764"/>
      <c r="DZ17" s="766"/>
      <c r="EA17" s="228"/>
    </row>
    <row r="18" spans="1:131" s="229" customFormat="1" ht="26.25" customHeight="1" x14ac:dyDescent="0.2">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9"/>
      <c r="AL18" s="760"/>
      <c r="AM18" s="760"/>
      <c r="AN18" s="760"/>
      <c r="AO18" s="760"/>
      <c r="AP18" s="760"/>
      <c r="AQ18" s="760"/>
      <c r="AR18" s="760"/>
      <c r="AS18" s="760"/>
      <c r="AT18" s="760"/>
      <c r="AU18" s="761"/>
      <c r="AV18" s="761"/>
      <c r="AW18" s="761"/>
      <c r="AX18" s="761"/>
      <c r="AY18" s="762"/>
      <c r="AZ18" s="226"/>
      <c r="BA18" s="226"/>
      <c r="BB18" s="226"/>
      <c r="BC18" s="226"/>
      <c r="BD18" s="226"/>
      <c r="BE18" s="227"/>
      <c r="BF18" s="227"/>
      <c r="BG18" s="227"/>
      <c r="BH18" s="227"/>
      <c r="BI18" s="227"/>
      <c r="BJ18" s="227"/>
      <c r="BK18" s="227"/>
      <c r="BL18" s="227"/>
      <c r="BM18" s="227"/>
      <c r="BN18" s="227"/>
      <c r="BO18" s="227"/>
      <c r="BP18" s="227"/>
      <c r="BQ18" s="232">
        <v>12</v>
      </c>
      <c r="BR18" s="233"/>
      <c r="BS18" s="763"/>
      <c r="BT18" s="764"/>
      <c r="BU18" s="764"/>
      <c r="BV18" s="764"/>
      <c r="BW18" s="764"/>
      <c r="BX18" s="764"/>
      <c r="BY18" s="764"/>
      <c r="BZ18" s="764"/>
      <c r="CA18" s="764"/>
      <c r="CB18" s="764"/>
      <c r="CC18" s="764"/>
      <c r="CD18" s="764"/>
      <c r="CE18" s="764"/>
      <c r="CF18" s="764"/>
      <c r="CG18" s="765"/>
      <c r="CH18" s="730"/>
      <c r="CI18" s="731"/>
      <c r="CJ18" s="731"/>
      <c r="CK18" s="731"/>
      <c r="CL18" s="732"/>
      <c r="CM18" s="730"/>
      <c r="CN18" s="731"/>
      <c r="CO18" s="731"/>
      <c r="CP18" s="731"/>
      <c r="CQ18" s="732"/>
      <c r="CR18" s="730"/>
      <c r="CS18" s="731"/>
      <c r="CT18" s="731"/>
      <c r="CU18" s="731"/>
      <c r="CV18" s="732"/>
      <c r="CW18" s="730"/>
      <c r="CX18" s="731"/>
      <c r="CY18" s="731"/>
      <c r="CZ18" s="731"/>
      <c r="DA18" s="732"/>
      <c r="DB18" s="730"/>
      <c r="DC18" s="731"/>
      <c r="DD18" s="731"/>
      <c r="DE18" s="731"/>
      <c r="DF18" s="732"/>
      <c r="DG18" s="730"/>
      <c r="DH18" s="731"/>
      <c r="DI18" s="731"/>
      <c r="DJ18" s="731"/>
      <c r="DK18" s="732"/>
      <c r="DL18" s="730"/>
      <c r="DM18" s="731"/>
      <c r="DN18" s="731"/>
      <c r="DO18" s="731"/>
      <c r="DP18" s="732"/>
      <c r="DQ18" s="730"/>
      <c r="DR18" s="731"/>
      <c r="DS18" s="731"/>
      <c r="DT18" s="731"/>
      <c r="DU18" s="732"/>
      <c r="DV18" s="763"/>
      <c r="DW18" s="764"/>
      <c r="DX18" s="764"/>
      <c r="DY18" s="764"/>
      <c r="DZ18" s="766"/>
      <c r="EA18" s="228"/>
    </row>
    <row r="19" spans="1:131" s="229" customFormat="1" ht="26.25" customHeight="1" x14ac:dyDescent="0.2">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9"/>
      <c r="AL19" s="760"/>
      <c r="AM19" s="760"/>
      <c r="AN19" s="760"/>
      <c r="AO19" s="760"/>
      <c r="AP19" s="760"/>
      <c r="AQ19" s="760"/>
      <c r="AR19" s="760"/>
      <c r="AS19" s="760"/>
      <c r="AT19" s="760"/>
      <c r="AU19" s="761"/>
      <c r="AV19" s="761"/>
      <c r="AW19" s="761"/>
      <c r="AX19" s="761"/>
      <c r="AY19" s="762"/>
      <c r="AZ19" s="226"/>
      <c r="BA19" s="226"/>
      <c r="BB19" s="226"/>
      <c r="BC19" s="226"/>
      <c r="BD19" s="226"/>
      <c r="BE19" s="227"/>
      <c r="BF19" s="227"/>
      <c r="BG19" s="227"/>
      <c r="BH19" s="227"/>
      <c r="BI19" s="227"/>
      <c r="BJ19" s="227"/>
      <c r="BK19" s="227"/>
      <c r="BL19" s="227"/>
      <c r="BM19" s="227"/>
      <c r="BN19" s="227"/>
      <c r="BO19" s="227"/>
      <c r="BP19" s="227"/>
      <c r="BQ19" s="232">
        <v>13</v>
      </c>
      <c r="BR19" s="233"/>
      <c r="BS19" s="763"/>
      <c r="BT19" s="764"/>
      <c r="BU19" s="764"/>
      <c r="BV19" s="764"/>
      <c r="BW19" s="764"/>
      <c r="BX19" s="764"/>
      <c r="BY19" s="764"/>
      <c r="BZ19" s="764"/>
      <c r="CA19" s="764"/>
      <c r="CB19" s="764"/>
      <c r="CC19" s="764"/>
      <c r="CD19" s="764"/>
      <c r="CE19" s="764"/>
      <c r="CF19" s="764"/>
      <c r="CG19" s="765"/>
      <c r="CH19" s="730"/>
      <c r="CI19" s="731"/>
      <c r="CJ19" s="731"/>
      <c r="CK19" s="731"/>
      <c r="CL19" s="732"/>
      <c r="CM19" s="730"/>
      <c r="CN19" s="731"/>
      <c r="CO19" s="731"/>
      <c r="CP19" s="731"/>
      <c r="CQ19" s="732"/>
      <c r="CR19" s="730"/>
      <c r="CS19" s="731"/>
      <c r="CT19" s="731"/>
      <c r="CU19" s="731"/>
      <c r="CV19" s="732"/>
      <c r="CW19" s="730"/>
      <c r="CX19" s="731"/>
      <c r="CY19" s="731"/>
      <c r="CZ19" s="731"/>
      <c r="DA19" s="732"/>
      <c r="DB19" s="730"/>
      <c r="DC19" s="731"/>
      <c r="DD19" s="731"/>
      <c r="DE19" s="731"/>
      <c r="DF19" s="732"/>
      <c r="DG19" s="730"/>
      <c r="DH19" s="731"/>
      <c r="DI19" s="731"/>
      <c r="DJ19" s="731"/>
      <c r="DK19" s="732"/>
      <c r="DL19" s="730"/>
      <c r="DM19" s="731"/>
      <c r="DN19" s="731"/>
      <c r="DO19" s="731"/>
      <c r="DP19" s="732"/>
      <c r="DQ19" s="730"/>
      <c r="DR19" s="731"/>
      <c r="DS19" s="731"/>
      <c r="DT19" s="731"/>
      <c r="DU19" s="732"/>
      <c r="DV19" s="763"/>
      <c r="DW19" s="764"/>
      <c r="DX19" s="764"/>
      <c r="DY19" s="764"/>
      <c r="DZ19" s="766"/>
      <c r="EA19" s="228"/>
    </row>
    <row r="20" spans="1:131" s="229" customFormat="1" ht="26.25" customHeight="1" x14ac:dyDescent="0.2">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9"/>
      <c r="AL20" s="760"/>
      <c r="AM20" s="760"/>
      <c r="AN20" s="760"/>
      <c r="AO20" s="760"/>
      <c r="AP20" s="760"/>
      <c r="AQ20" s="760"/>
      <c r="AR20" s="760"/>
      <c r="AS20" s="760"/>
      <c r="AT20" s="760"/>
      <c r="AU20" s="761"/>
      <c r="AV20" s="761"/>
      <c r="AW20" s="761"/>
      <c r="AX20" s="761"/>
      <c r="AY20" s="762"/>
      <c r="AZ20" s="226"/>
      <c r="BA20" s="226"/>
      <c r="BB20" s="226"/>
      <c r="BC20" s="226"/>
      <c r="BD20" s="226"/>
      <c r="BE20" s="227"/>
      <c r="BF20" s="227"/>
      <c r="BG20" s="227"/>
      <c r="BH20" s="227"/>
      <c r="BI20" s="227"/>
      <c r="BJ20" s="227"/>
      <c r="BK20" s="227"/>
      <c r="BL20" s="227"/>
      <c r="BM20" s="227"/>
      <c r="BN20" s="227"/>
      <c r="BO20" s="227"/>
      <c r="BP20" s="227"/>
      <c r="BQ20" s="232">
        <v>14</v>
      </c>
      <c r="BR20" s="233"/>
      <c r="BS20" s="763"/>
      <c r="BT20" s="764"/>
      <c r="BU20" s="764"/>
      <c r="BV20" s="764"/>
      <c r="BW20" s="764"/>
      <c r="BX20" s="764"/>
      <c r="BY20" s="764"/>
      <c r="BZ20" s="764"/>
      <c r="CA20" s="764"/>
      <c r="CB20" s="764"/>
      <c r="CC20" s="764"/>
      <c r="CD20" s="764"/>
      <c r="CE20" s="764"/>
      <c r="CF20" s="764"/>
      <c r="CG20" s="765"/>
      <c r="CH20" s="730"/>
      <c r="CI20" s="731"/>
      <c r="CJ20" s="731"/>
      <c r="CK20" s="731"/>
      <c r="CL20" s="732"/>
      <c r="CM20" s="730"/>
      <c r="CN20" s="731"/>
      <c r="CO20" s="731"/>
      <c r="CP20" s="731"/>
      <c r="CQ20" s="732"/>
      <c r="CR20" s="730"/>
      <c r="CS20" s="731"/>
      <c r="CT20" s="731"/>
      <c r="CU20" s="731"/>
      <c r="CV20" s="732"/>
      <c r="CW20" s="730"/>
      <c r="CX20" s="731"/>
      <c r="CY20" s="731"/>
      <c r="CZ20" s="731"/>
      <c r="DA20" s="732"/>
      <c r="DB20" s="730"/>
      <c r="DC20" s="731"/>
      <c r="DD20" s="731"/>
      <c r="DE20" s="731"/>
      <c r="DF20" s="732"/>
      <c r="DG20" s="730"/>
      <c r="DH20" s="731"/>
      <c r="DI20" s="731"/>
      <c r="DJ20" s="731"/>
      <c r="DK20" s="732"/>
      <c r="DL20" s="730"/>
      <c r="DM20" s="731"/>
      <c r="DN20" s="731"/>
      <c r="DO20" s="731"/>
      <c r="DP20" s="732"/>
      <c r="DQ20" s="730"/>
      <c r="DR20" s="731"/>
      <c r="DS20" s="731"/>
      <c r="DT20" s="731"/>
      <c r="DU20" s="732"/>
      <c r="DV20" s="763"/>
      <c r="DW20" s="764"/>
      <c r="DX20" s="764"/>
      <c r="DY20" s="764"/>
      <c r="DZ20" s="766"/>
      <c r="EA20" s="228"/>
    </row>
    <row r="21" spans="1:131" s="229" customFormat="1" ht="26.25" customHeight="1" thickBot="1" x14ac:dyDescent="0.25">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9"/>
      <c r="AL21" s="760"/>
      <c r="AM21" s="760"/>
      <c r="AN21" s="760"/>
      <c r="AO21" s="760"/>
      <c r="AP21" s="760"/>
      <c r="AQ21" s="760"/>
      <c r="AR21" s="760"/>
      <c r="AS21" s="760"/>
      <c r="AT21" s="760"/>
      <c r="AU21" s="761"/>
      <c r="AV21" s="761"/>
      <c r="AW21" s="761"/>
      <c r="AX21" s="761"/>
      <c r="AY21" s="762"/>
      <c r="AZ21" s="226"/>
      <c r="BA21" s="226"/>
      <c r="BB21" s="226"/>
      <c r="BC21" s="226"/>
      <c r="BD21" s="226"/>
      <c r="BE21" s="227"/>
      <c r="BF21" s="227"/>
      <c r="BG21" s="227"/>
      <c r="BH21" s="227"/>
      <c r="BI21" s="227"/>
      <c r="BJ21" s="227"/>
      <c r="BK21" s="227"/>
      <c r="BL21" s="227"/>
      <c r="BM21" s="227"/>
      <c r="BN21" s="227"/>
      <c r="BO21" s="227"/>
      <c r="BP21" s="227"/>
      <c r="BQ21" s="232">
        <v>15</v>
      </c>
      <c r="BR21" s="233"/>
      <c r="BS21" s="763"/>
      <c r="BT21" s="764"/>
      <c r="BU21" s="764"/>
      <c r="BV21" s="764"/>
      <c r="BW21" s="764"/>
      <c r="BX21" s="764"/>
      <c r="BY21" s="764"/>
      <c r="BZ21" s="764"/>
      <c r="CA21" s="764"/>
      <c r="CB21" s="764"/>
      <c r="CC21" s="764"/>
      <c r="CD21" s="764"/>
      <c r="CE21" s="764"/>
      <c r="CF21" s="764"/>
      <c r="CG21" s="765"/>
      <c r="CH21" s="730"/>
      <c r="CI21" s="731"/>
      <c r="CJ21" s="731"/>
      <c r="CK21" s="731"/>
      <c r="CL21" s="732"/>
      <c r="CM21" s="730"/>
      <c r="CN21" s="731"/>
      <c r="CO21" s="731"/>
      <c r="CP21" s="731"/>
      <c r="CQ21" s="732"/>
      <c r="CR21" s="730"/>
      <c r="CS21" s="731"/>
      <c r="CT21" s="731"/>
      <c r="CU21" s="731"/>
      <c r="CV21" s="732"/>
      <c r="CW21" s="730"/>
      <c r="CX21" s="731"/>
      <c r="CY21" s="731"/>
      <c r="CZ21" s="731"/>
      <c r="DA21" s="732"/>
      <c r="DB21" s="730"/>
      <c r="DC21" s="731"/>
      <c r="DD21" s="731"/>
      <c r="DE21" s="731"/>
      <c r="DF21" s="732"/>
      <c r="DG21" s="730"/>
      <c r="DH21" s="731"/>
      <c r="DI21" s="731"/>
      <c r="DJ21" s="731"/>
      <c r="DK21" s="732"/>
      <c r="DL21" s="730"/>
      <c r="DM21" s="731"/>
      <c r="DN21" s="731"/>
      <c r="DO21" s="731"/>
      <c r="DP21" s="732"/>
      <c r="DQ21" s="730"/>
      <c r="DR21" s="731"/>
      <c r="DS21" s="731"/>
      <c r="DT21" s="731"/>
      <c r="DU21" s="732"/>
      <c r="DV21" s="763"/>
      <c r="DW21" s="764"/>
      <c r="DX21" s="764"/>
      <c r="DY21" s="764"/>
      <c r="DZ21" s="766"/>
      <c r="EA21" s="228"/>
    </row>
    <row r="22" spans="1:131" s="229" customFormat="1" ht="26.25" customHeight="1" x14ac:dyDescent="0.2">
      <c r="A22" s="232">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27"/>
      <c r="BF22" s="227"/>
      <c r="BG22" s="227"/>
      <c r="BH22" s="227"/>
      <c r="BI22" s="227"/>
      <c r="BJ22" s="227"/>
      <c r="BK22" s="227"/>
      <c r="BL22" s="227"/>
      <c r="BM22" s="227"/>
      <c r="BN22" s="227"/>
      <c r="BO22" s="227"/>
      <c r="BP22" s="227"/>
      <c r="BQ22" s="232">
        <v>16</v>
      </c>
      <c r="BR22" s="233"/>
      <c r="BS22" s="763"/>
      <c r="BT22" s="764"/>
      <c r="BU22" s="764"/>
      <c r="BV22" s="764"/>
      <c r="BW22" s="764"/>
      <c r="BX22" s="764"/>
      <c r="BY22" s="764"/>
      <c r="BZ22" s="764"/>
      <c r="CA22" s="764"/>
      <c r="CB22" s="764"/>
      <c r="CC22" s="764"/>
      <c r="CD22" s="764"/>
      <c r="CE22" s="764"/>
      <c r="CF22" s="764"/>
      <c r="CG22" s="765"/>
      <c r="CH22" s="730"/>
      <c r="CI22" s="731"/>
      <c r="CJ22" s="731"/>
      <c r="CK22" s="731"/>
      <c r="CL22" s="732"/>
      <c r="CM22" s="730"/>
      <c r="CN22" s="731"/>
      <c r="CO22" s="731"/>
      <c r="CP22" s="731"/>
      <c r="CQ22" s="732"/>
      <c r="CR22" s="730"/>
      <c r="CS22" s="731"/>
      <c r="CT22" s="731"/>
      <c r="CU22" s="731"/>
      <c r="CV22" s="732"/>
      <c r="CW22" s="730"/>
      <c r="CX22" s="731"/>
      <c r="CY22" s="731"/>
      <c r="CZ22" s="731"/>
      <c r="DA22" s="732"/>
      <c r="DB22" s="730"/>
      <c r="DC22" s="731"/>
      <c r="DD22" s="731"/>
      <c r="DE22" s="731"/>
      <c r="DF22" s="732"/>
      <c r="DG22" s="730"/>
      <c r="DH22" s="731"/>
      <c r="DI22" s="731"/>
      <c r="DJ22" s="731"/>
      <c r="DK22" s="732"/>
      <c r="DL22" s="730"/>
      <c r="DM22" s="731"/>
      <c r="DN22" s="731"/>
      <c r="DO22" s="731"/>
      <c r="DP22" s="732"/>
      <c r="DQ22" s="730"/>
      <c r="DR22" s="731"/>
      <c r="DS22" s="731"/>
      <c r="DT22" s="731"/>
      <c r="DU22" s="732"/>
      <c r="DV22" s="763"/>
      <c r="DW22" s="764"/>
      <c r="DX22" s="764"/>
      <c r="DY22" s="764"/>
      <c r="DZ22" s="766"/>
      <c r="EA22" s="228"/>
    </row>
    <row r="23" spans="1:131" s="229" customFormat="1" ht="26.25" customHeight="1" thickBot="1" x14ac:dyDescent="0.25">
      <c r="A23" s="234" t="s">
        <v>376</v>
      </c>
      <c r="B23" s="776" t="s">
        <v>377</v>
      </c>
      <c r="C23" s="777"/>
      <c r="D23" s="777"/>
      <c r="E23" s="777"/>
      <c r="F23" s="777"/>
      <c r="G23" s="777"/>
      <c r="H23" s="777"/>
      <c r="I23" s="777"/>
      <c r="J23" s="777"/>
      <c r="K23" s="777"/>
      <c r="L23" s="777"/>
      <c r="M23" s="777"/>
      <c r="N23" s="777"/>
      <c r="O23" s="777"/>
      <c r="P23" s="778"/>
      <c r="Q23" s="779">
        <v>238400</v>
      </c>
      <c r="R23" s="780"/>
      <c r="S23" s="780"/>
      <c r="T23" s="780"/>
      <c r="U23" s="780"/>
      <c r="V23" s="780">
        <v>227036</v>
      </c>
      <c r="W23" s="780"/>
      <c r="X23" s="780"/>
      <c r="Y23" s="780"/>
      <c r="Z23" s="780"/>
      <c r="AA23" s="780">
        <v>11364</v>
      </c>
      <c r="AB23" s="780"/>
      <c r="AC23" s="780"/>
      <c r="AD23" s="780"/>
      <c r="AE23" s="781"/>
      <c r="AF23" s="782">
        <v>11176</v>
      </c>
      <c r="AG23" s="780"/>
      <c r="AH23" s="780"/>
      <c r="AI23" s="780"/>
      <c r="AJ23" s="783"/>
      <c r="AK23" s="784"/>
      <c r="AL23" s="785"/>
      <c r="AM23" s="785"/>
      <c r="AN23" s="785"/>
      <c r="AO23" s="785"/>
      <c r="AP23" s="780">
        <v>35870</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2">
        <v>17</v>
      </c>
      <c r="BR23" s="233"/>
      <c r="BS23" s="763"/>
      <c r="BT23" s="764"/>
      <c r="BU23" s="764"/>
      <c r="BV23" s="764"/>
      <c r="BW23" s="764"/>
      <c r="BX23" s="764"/>
      <c r="BY23" s="764"/>
      <c r="BZ23" s="764"/>
      <c r="CA23" s="764"/>
      <c r="CB23" s="764"/>
      <c r="CC23" s="764"/>
      <c r="CD23" s="764"/>
      <c r="CE23" s="764"/>
      <c r="CF23" s="764"/>
      <c r="CG23" s="765"/>
      <c r="CH23" s="730"/>
      <c r="CI23" s="731"/>
      <c r="CJ23" s="731"/>
      <c r="CK23" s="731"/>
      <c r="CL23" s="732"/>
      <c r="CM23" s="730"/>
      <c r="CN23" s="731"/>
      <c r="CO23" s="731"/>
      <c r="CP23" s="731"/>
      <c r="CQ23" s="732"/>
      <c r="CR23" s="730"/>
      <c r="CS23" s="731"/>
      <c r="CT23" s="731"/>
      <c r="CU23" s="731"/>
      <c r="CV23" s="732"/>
      <c r="CW23" s="730"/>
      <c r="CX23" s="731"/>
      <c r="CY23" s="731"/>
      <c r="CZ23" s="731"/>
      <c r="DA23" s="732"/>
      <c r="DB23" s="730"/>
      <c r="DC23" s="731"/>
      <c r="DD23" s="731"/>
      <c r="DE23" s="731"/>
      <c r="DF23" s="732"/>
      <c r="DG23" s="730"/>
      <c r="DH23" s="731"/>
      <c r="DI23" s="731"/>
      <c r="DJ23" s="731"/>
      <c r="DK23" s="732"/>
      <c r="DL23" s="730"/>
      <c r="DM23" s="731"/>
      <c r="DN23" s="731"/>
      <c r="DO23" s="731"/>
      <c r="DP23" s="732"/>
      <c r="DQ23" s="730"/>
      <c r="DR23" s="731"/>
      <c r="DS23" s="731"/>
      <c r="DT23" s="731"/>
      <c r="DU23" s="732"/>
      <c r="DV23" s="763"/>
      <c r="DW23" s="764"/>
      <c r="DX23" s="764"/>
      <c r="DY23" s="764"/>
      <c r="DZ23" s="766"/>
      <c r="EA23" s="228"/>
    </row>
    <row r="24" spans="1:131" s="229"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3"/>
      <c r="BT24" s="764"/>
      <c r="BU24" s="764"/>
      <c r="BV24" s="764"/>
      <c r="BW24" s="764"/>
      <c r="BX24" s="764"/>
      <c r="BY24" s="764"/>
      <c r="BZ24" s="764"/>
      <c r="CA24" s="764"/>
      <c r="CB24" s="764"/>
      <c r="CC24" s="764"/>
      <c r="CD24" s="764"/>
      <c r="CE24" s="764"/>
      <c r="CF24" s="764"/>
      <c r="CG24" s="765"/>
      <c r="CH24" s="730"/>
      <c r="CI24" s="731"/>
      <c r="CJ24" s="731"/>
      <c r="CK24" s="731"/>
      <c r="CL24" s="732"/>
      <c r="CM24" s="730"/>
      <c r="CN24" s="731"/>
      <c r="CO24" s="731"/>
      <c r="CP24" s="731"/>
      <c r="CQ24" s="732"/>
      <c r="CR24" s="730"/>
      <c r="CS24" s="731"/>
      <c r="CT24" s="731"/>
      <c r="CU24" s="731"/>
      <c r="CV24" s="732"/>
      <c r="CW24" s="730"/>
      <c r="CX24" s="731"/>
      <c r="CY24" s="731"/>
      <c r="CZ24" s="731"/>
      <c r="DA24" s="732"/>
      <c r="DB24" s="730"/>
      <c r="DC24" s="731"/>
      <c r="DD24" s="731"/>
      <c r="DE24" s="731"/>
      <c r="DF24" s="732"/>
      <c r="DG24" s="730"/>
      <c r="DH24" s="731"/>
      <c r="DI24" s="731"/>
      <c r="DJ24" s="731"/>
      <c r="DK24" s="732"/>
      <c r="DL24" s="730"/>
      <c r="DM24" s="731"/>
      <c r="DN24" s="731"/>
      <c r="DO24" s="731"/>
      <c r="DP24" s="732"/>
      <c r="DQ24" s="730"/>
      <c r="DR24" s="731"/>
      <c r="DS24" s="731"/>
      <c r="DT24" s="731"/>
      <c r="DU24" s="732"/>
      <c r="DV24" s="763"/>
      <c r="DW24" s="764"/>
      <c r="DX24" s="764"/>
      <c r="DY24" s="764"/>
      <c r="DZ24" s="766"/>
      <c r="EA24" s="228"/>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3"/>
      <c r="BT25" s="764"/>
      <c r="BU25" s="764"/>
      <c r="BV25" s="764"/>
      <c r="BW25" s="764"/>
      <c r="BX25" s="764"/>
      <c r="BY25" s="764"/>
      <c r="BZ25" s="764"/>
      <c r="CA25" s="764"/>
      <c r="CB25" s="764"/>
      <c r="CC25" s="764"/>
      <c r="CD25" s="764"/>
      <c r="CE25" s="764"/>
      <c r="CF25" s="764"/>
      <c r="CG25" s="765"/>
      <c r="CH25" s="730"/>
      <c r="CI25" s="731"/>
      <c r="CJ25" s="731"/>
      <c r="CK25" s="731"/>
      <c r="CL25" s="732"/>
      <c r="CM25" s="730"/>
      <c r="CN25" s="731"/>
      <c r="CO25" s="731"/>
      <c r="CP25" s="731"/>
      <c r="CQ25" s="732"/>
      <c r="CR25" s="730"/>
      <c r="CS25" s="731"/>
      <c r="CT25" s="731"/>
      <c r="CU25" s="731"/>
      <c r="CV25" s="732"/>
      <c r="CW25" s="730"/>
      <c r="CX25" s="731"/>
      <c r="CY25" s="731"/>
      <c r="CZ25" s="731"/>
      <c r="DA25" s="732"/>
      <c r="DB25" s="730"/>
      <c r="DC25" s="731"/>
      <c r="DD25" s="731"/>
      <c r="DE25" s="731"/>
      <c r="DF25" s="732"/>
      <c r="DG25" s="730"/>
      <c r="DH25" s="731"/>
      <c r="DI25" s="731"/>
      <c r="DJ25" s="731"/>
      <c r="DK25" s="732"/>
      <c r="DL25" s="730"/>
      <c r="DM25" s="731"/>
      <c r="DN25" s="731"/>
      <c r="DO25" s="731"/>
      <c r="DP25" s="732"/>
      <c r="DQ25" s="730"/>
      <c r="DR25" s="731"/>
      <c r="DS25" s="731"/>
      <c r="DT25" s="731"/>
      <c r="DU25" s="732"/>
      <c r="DV25" s="763"/>
      <c r="DW25" s="764"/>
      <c r="DX25" s="764"/>
      <c r="DY25" s="764"/>
      <c r="DZ25" s="766"/>
      <c r="EA25" s="224"/>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26"/>
      <c r="BK26" s="226"/>
      <c r="BL26" s="226"/>
      <c r="BM26" s="226"/>
      <c r="BN26" s="226"/>
      <c r="BO26" s="235"/>
      <c r="BP26" s="235"/>
      <c r="BQ26" s="232">
        <v>20</v>
      </c>
      <c r="BR26" s="233"/>
      <c r="BS26" s="763"/>
      <c r="BT26" s="764"/>
      <c r="BU26" s="764"/>
      <c r="BV26" s="764"/>
      <c r="BW26" s="764"/>
      <c r="BX26" s="764"/>
      <c r="BY26" s="764"/>
      <c r="BZ26" s="764"/>
      <c r="CA26" s="764"/>
      <c r="CB26" s="764"/>
      <c r="CC26" s="764"/>
      <c r="CD26" s="764"/>
      <c r="CE26" s="764"/>
      <c r="CF26" s="764"/>
      <c r="CG26" s="765"/>
      <c r="CH26" s="730"/>
      <c r="CI26" s="731"/>
      <c r="CJ26" s="731"/>
      <c r="CK26" s="731"/>
      <c r="CL26" s="732"/>
      <c r="CM26" s="730"/>
      <c r="CN26" s="731"/>
      <c r="CO26" s="731"/>
      <c r="CP26" s="731"/>
      <c r="CQ26" s="732"/>
      <c r="CR26" s="730"/>
      <c r="CS26" s="731"/>
      <c r="CT26" s="731"/>
      <c r="CU26" s="731"/>
      <c r="CV26" s="732"/>
      <c r="CW26" s="730"/>
      <c r="CX26" s="731"/>
      <c r="CY26" s="731"/>
      <c r="CZ26" s="731"/>
      <c r="DA26" s="732"/>
      <c r="DB26" s="730"/>
      <c r="DC26" s="731"/>
      <c r="DD26" s="731"/>
      <c r="DE26" s="731"/>
      <c r="DF26" s="732"/>
      <c r="DG26" s="730"/>
      <c r="DH26" s="731"/>
      <c r="DI26" s="731"/>
      <c r="DJ26" s="731"/>
      <c r="DK26" s="732"/>
      <c r="DL26" s="730"/>
      <c r="DM26" s="731"/>
      <c r="DN26" s="731"/>
      <c r="DO26" s="731"/>
      <c r="DP26" s="732"/>
      <c r="DQ26" s="730"/>
      <c r="DR26" s="731"/>
      <c r="DS26" s="731"/>
      <c r="DT26" s="731"/>
      <c r="DU26" s="732"/>
      <c r="DV26" s="763"/>
      <c r="DW26" s="764"/>
      <c r="DX26" s="764"/>
      <c r="DY26" s="764"/>
      <c r="DZ26" s="766"/>
      <c r="EA26" s="224"/>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3"/>
      <c r="BT27" s="764"/>
      <c r="BU27" s="764"/>
      <c r="BV27" s="764"/>
      <c r="BW27" s="764"/>
      <c r="BX27" s="764"/>
      <c r="BY27" s="764"/>
      <c r="BZ27" s="764"/>
      <c r="CA27" s="764"/>
      <c r="CB27" s="764"/>
      <c r="CC27" s="764"/>
      <c r="CD27" s="764"/>
      <c r="CE27" s="764"/>
      <c r="CF27" s="764"/>
      <c r="CG27" s="765"/>
      <c r="CH27" s="730"/>
      <c r="CI27" s="731"/>
      <c r="CJ27" s="731"/>
      <c r="CK27" s="731"/>
      <c r="CL27" s="732"/>
      <c r="CM27" s="730"/>
      <c r="CN27" s="731"/>
      <c r="CO27" s="731"/>
      <c r="CP27" s="731"/>
      <c r="CQ27" s="732"/>
      <c r="CR27" s="730"/>
      <c r="CS27" s="731"/>
      <c r="CT27" s="731"/>
      <c r="CU27" s="731"/>
      <c r="CV27" s="732"/>
      <c r="CW27" s="730"/>
      <c r="CX27" s="731"/>
      <c r="CY27" s="731"/>
      <c r="CZ27" s="731"/>
      <c r="DA27" s="732"/>
      <c r="DB27" s="730"/>
      <c r="DC27" s="731"/>
      <c r="DD27" s="731"/>
      <c r="DE27" s="731"/>
      <c r="DF27" s="732"/>
      <c r="DG27" s="730"/>
      <c r="DH27" s="731"/>
      <c r="DI27" s="731"/>
      <c r="DJ27" s="731"/>
      <c r="DK27" s="732"/>
      <c r="DL27" s="730"/>
      <c r="DM27" s="731"/>
      <c r="DN27" s="731"/>
      <c r="DO27" s="731"/>
      <c r="DP27" s="732"/>
      <c r="DQ27" s="730"/>
      <c r="DR27" s="731"/>
      <c r="DS27" s="731"/>
      <c r="DT27" s="731"/>
      <c r="DU27" s="732"/>
      <c r="DV27" s="763"/>
      <c r="DW27" s="764"/>
      <c r="DX27" s="764"/>
      <c r="DY27" s="764"/>
      <c r="DZ27" s="766"/>
      <c r="EA27" s="224"/>
    </row>
    <row r="28" spans="1:131" ht="26.25" customHeight="1" thickTop="1" x14ac:dyDescent="0.2">
      <c r="A28" s="236">
        <v>1</v>
      </c>
      <c r="B28" s="739" t="s">
        <v>388</v>
      </c>
      <c r="C28" s="740"/>
      <c r="D28" s="740"/>
      <c r="E28" s="740"/>
      <c r="F28" s="740"/>
      <c r="G28" s="740"/>
      <c r="H28" s="740"/>
      <c r="I28" s="740"/>
      <c r="J28" s="740"/>
      <c r="K28" s="740"/>
      <c r="L28" s="740"/>
      <c r="M28" s="740"/>
      <c r="N28" s="740"/>
      <c r="O28" s="740"/>
      <c r="P28" s="741"/>
      <c r="Q28" s="809">
        <v>53857</v>
      </c>
      <c r="R28" s="810"/>
      <c r="S28" s="810"/>
      <c r="T28" s="810"/>
      <c r="U28" s="810"/>
      <c r="V28" s="810">
        <v>53015</v>
      </c>
      <c r="W28" s="810"/>
      <c r="X28" s="810"/>
      <c r="Y28" s="810"/>
      <c r="Z28" s="810"/>
      <c r="AA28" s="810">
        <v>842</v>
      </c>
      <c r="AB28" s="810"/>
      <c r="AC28" s="810"/>
      <c r="AD28" s="810"/>
      <c r="AE28" s="811"/>
      <c r="AF28" s="812">
        <v>842</v>
      </c>
      <c r="AG28" s="810"/>
      <c r="AH28" s="810"/>
      <c r="AI28" s="810"/>
      <c r="AJ28" s="813"/>
      <c r="AK28" s="814">
        <v>6547</v>
      </c>
      <c r="AL28" s="815"/>
      <c r="AM28" s="815"/>
      <c r="AN28" s="815"/>
      <c r="AO28" s="815"/>
      <c r="AP28" s="815" t="s">
        <v>550</v>
      </c>
      <c r="AQ28" s="815"/>
      <c r="AR28" s="815"/>
      <c r="AS28" s="815"/>
      <c r="AT28" s="815"/>
      <c r="AU28" s="815" t="s">
        <v>550</v>
      </c>
      <c r="AV28" s="815"/>
      <c r="AW28" s="815"/>
      <c r="AX28" s="815"/>
      <c r="AY28" s="815"/>
      <c r="AZ28" s="816" t="s">
        <v>550</v>
      </c>
      <c r="BA28" s="816"/>
      <c r="BB28" s="816"/>
      <c r="BC28" s="816"/>
      <c r="BD28" s="816"/>
      <c r="BE28" s="807"/>
      <c r="BF28" s="807"/>
      <c r="BG28" s="807"/>
      <c r="BH28" s="807"/>
      <c r="BI28" s="808"/>
      <c r="BJ28" s="226"/>
      <c r="BK28" s="226"/>
      <c r="BL28" s="226"/>
      <c r="BM28" s="226"/>
      <c r="BN28" s="226"/>
      <c r="BO28" s="235"/>
      <c r="BP28" s="235"/>
      <c r="BQ28" s="232">
        <v>22</v>
      </c>
      <c r="BR28" s="233"/>
      <c r="BS28" s="763"/>
      <c r="BT28" s="764"/>
      <c r="BU28" s="764"/>
      <c r="BV28" s="764"/>
      <c r="BW28" s="764"/>
      <c r="BX28" s="764"/>
      <c r="BY28" s="764"/>
      <c r="BZ28" s="764"/>
      <c r="CA28" s="764"/>
      <c r="CB28" s="764"/>
      <c r="CC28" s="764"/>
      <c r="CD28" s="764"/>
      <c r="CE28" s="764"/>
      <c r="CF28" s="764"/>
      <c r="CG28" s="765"/>
      <c r="CH28" s="730"/>
      <c r="CI28" s="731"/>
      <c r="CJ28" s="731"/>
      <c r="CK28" s="731"/>
      <c r="CL28" s="732"/>
      <c r="CM28" s="730"/>
      <c r="CN28" s="731"/>
      <c r="CO28" s="731"/>
      <c r="CP28" s="731"/>
      <c r="CQ28" s="732"/>
      <c r="CR28" s="730"/>
      <c r="CS28" s="731"/>
      <c r="CT28" s="731"/>
      <c r="CU28" s="731"/>
      <c r="CV28" s="732"/>
      <c r="CW28" s="730"/>
      <c r="CX28" s="731"/>
      <c r="CY28" s="731"/>
      <c r="CZ28" s="731"/>
      <c r="DA28" s="732"/>
      <c r="DB28" s="730"/>
      <c r="DC28" s="731"/>
      <c r="DD28" s="731"/>
      <c r="DE28" s="731"/>
      <c r="DF28" s="732"/>
      <c r="DG28" s="730"/>
      <c r="DH28" s="731"/>
      <c r="DI28" s="731"/>
      <c r="DJ28" s="731"/>
      <c r="DK28" s="732"/>
      <c r="DL28" s="730"/>
      <c r="DM28" s="731"/>
      <c r="DN28" s="731"/>
      <c r="DO28" s="731"/>
      <c r="DP28" s="732"/>
      <c r="DQ28" s="730"/>
      <c r="DR28" s="731"/>
      <c r="DS28" s="731"/>
      <c r="DT28" s="731"/>
      <c r="DU28" s="732"/>
      <c r="DV28" s="763"/>
      <c r="DW28" s="764"/>
      <c r="DX28" s="764"/>
      <c r="DY28" s="764"/>
      <c r="DZ28" s="766"/>
      <c r="EA28" s="224"/>
    </row>
    <row r="29" spans="1:131" ht="26.25" customHeight="1" x14ac:dyDescent="0.2">
      <c r="A29" s="236">
        <v>2</v>
      </c>
      <c r="B29" s="767" t="s">
        <v>389</v>
      </c>
      <c r="C29" s="768"/>
      <c r="D29" s="768"/>
      <c r="E29" s="768"/>
      <c r="F29" s="768"/>
      <c r="G29" s="768"/>
      <c r="H29" s="768"/>
      <c r="I29" s="768"/>
      <c r="J29" s="768"/>
      <c r="K29" s="768"/>
      <c r="L29" s="768"/>
      <c r="M29" s="768"/>
      <c r="N29" s="768"/>
      <c r="O29" s="768"/>
      <c r="P29" s="769"/>
      <c r="Q29" s="770">
        <v>46884</v>
      </c>
      <c r="R29" s="771"/>
      <c r="S29" s="771"/>
      <c r="T29" s="771"/>
      <c r="U29" s="771"/>
      <c r="V29" s="771">
        <v>44700</v>
      </c>
      <c r="W29" s="771"/>
      <c r="X29" s="771"/>
      <c r="Y29" s="771"/>
      <c r="Z29" s="771"/>
      <c r="AA29" s="771">
        <v>2184</v>
      </c>
      <c r="AB29" s="771"/>
      <c r="AC29" s="771"/>
      <c r="AD29" s="771"/>
      <c r="AE29" s="772"/>
      <c r="AF29" s="773">
        <v>2184</v>
      </c>
      <c r="AG29" s="774"/>
      <c r="AH29" s="774"/>
      <c r="AI29" s="774"/>
      <c r="AJ29" s="775"/>
      <c r="AK29" s="821">
        <v>8142</v>
      </c>
      <c r="AL29" s="817"/>
      <c r="AM29" s="817"/>
      <c r="AN29" s="817"/>
      <c r="AO29" s="817"/>
      <c r="AP29" s="817" t="s">
        <v>550</v>
      </c>
      <c r="AQ29" s="817"/>
      <c r="AR29" s="817"/>
      <c r="AS29" s="817"/>
      <c r="AT29" s="817"/>
      <c r="AU29" s="817" t="s">
        <v>550</v>
      </c>
      <c r="AV29" s="817"/>
      <c r="AW29" s="817"/>
      <c r="AX29" s="817"/>
      <c r="AY29" s="817"/>
      <c r="AZ29" s="818" t="s">
        <v>550</v>
      </c>
      <c r="BA29" s="818"/>
      <c r="BB29" s="818"/>
      <c r="BC29" s="818"/>
      <c r="BD29" s="818"/>
      <c r="BE29" s="819"/>
      <c r="BF29" s="819"/>
      <c r="BG29" s="819"/>
      <c r="BH29" s="819"/>
      <c r="BI29" s="820"/>
      <c r="BJ29" s="226"/>
      <c r="BK29" s="226"/>
      <c r="BL29" s="226"/>
      <c r="BM29" s="226"/>
      <c r="BN29" s="226"/>
      <c r="BO29" s="235"/>
      <c r="BP29" s="235"/>
      <c r="BQ29" s="232">
        <v>23</v>
      </c>
      <c r="BR29" s="233"/>
      <c r="BS29" s="763"/>
      <c r="BT29" s="764"/>
      <c r="BU29" s="764"/>
      <c r="BV29" s="764"/>
      <c r="BW29" s="764"/>
      <c r="BX29" s="764"/>
      <c r="BY29" s="764"/>
      <c r="BZ29" s="764"/>
      <c r="CA29" s="764"/>
      <c r="CB29" s="764"/>
      <c r="CC29" s="764"/>
      <c r="CD29" s="764"/>
      <c r="CE29" s="764"/>
      <c r="CF29" s="764"/>
      <c r="CG29" s="765"/>
      <c r="CH29" s="730"/>
      <c r="CI29" s="731"/>
      <c r="CJ29" s="731"/>
      <c r="CK29" s="731"/>
      <c r="CL29" s="732"/>
      <c r="CM29" s="730"/>
      <c r="CN29" s="731"/>
      <c r="CO29" s="731"/>
      <c r="CP29" s="731"/>
      <c r="CQ29" s="732"/>
      <c r="CR29" s="730"/>
      <c r="CS29" s="731"/>
      <c r="CT29" s="731"/>
      <c r="CU29" s="731"/>
      <c r="CV29" s="732"/>
      <c r="CW29" s="730"/>
      <c r="CX29" s="731"/>
      <c r="CY29" s="731"/>
      <c r="CZ29" s="731"/>
      <c r="DA29" s="732"/>
      <c r="DB29" s="730"/>
      <c r="DC29" s="731"/>
      <c r="DD29" s="731"/>
      <c r="DE29" s="731"/>
      <c r="DF29" s="732"/>
      <c r="DG29" s="730"/>
      <c r="DH29" s="731"/>
      <c r="DI29" s="731"/>
      <c r="DJ29" s="731"/>
      <c r="DK29" s="732"/>
      <c r="DL29" s="730"/>
      <c r="DM29" s="731"/>
      <c r="DN29" s="731"/>
      <c r="DO29" s="731"/>
      <c r="DP29" s="732"/>
      <c r="DQ29" s="730"/>
      <c r="DR29" s="731"/>
      <c r="DS29" s="731"/>
      <c r="DT29" s="731"/>
      <c r="DU29" s="732"/>
      <c r="DV29" s="763"/>
      <c r="DW29" s="764"/>
      <c r="DX29" s="764"/>
      <c r="DY29" s="764"/>
      <c r="DZ29" s="766"/>
      <c r="EA29" s="224"/>
    </row>
    <row r="30" spans="1:131" ht="26.25" customHeight="1" x14ac:dyDescent="0.2">
      <c r="A30" s="236">
        <v>3</v>
      </c>
      <c r="B30" s="767" t="s">
        <v>390</v>
      </c>
      <c r="C30" s="768"/>
      <c r="D30" s="768"/>
      <c r="E30" s="768"/>
      <c r="F30" s="768"/>
      <c r="G30" s="768"/>
      <c r="H30" s="768"/>
      <c r="I30" s="768"/>
      <c r="J30" s="768"/>
      <c r="K30" s="768"/>
      <c r="L30" s="768"/>
      <c r="M30" s="768"/>
      <c r="N30" s="768"/>
      <c r="O30" s="768"/>
      <c r="P30" s="769"/>
      <c r="Q30" s="770">
        <v>15550</v>
      </c>
      <c r="R30" s="771"/>
      <c r="S30" s="771"/>
      <c r="T30" s="771"/>
      <c r="U30" s="771"/>
      <c r="V30" s="771">
        <v>15391</v>
      </c>
      <c r="W30" s="771"/>
      <c r="X30" s="771"/>
      <c r="Y30" s="771"/>
      <c r="Z30" s="771"/>
      <c r="AA30" s="771">
        <v>159</v>
      </c>
      <c r="AB30" s="771"/>
      <c r="AC30" s="771"/>
      <c r="AD30" s="771"/>
      <c r="AE30" s="772"/>
      <c r="AF30" s="773">
        <v>159</v>
      </c>
      <c r="AG30" s="774"/>
      <c r="AH30" s="774"/>
      <c r="AI30" s="774"/>
      <c r="AJ30" s="775"/>
      <c r="AK30" s="821">
        <v>6405</v>
      </c>
      <c r="AL30" s="817"/>
      <c r="AM30" s="817"/>
      <c r="AN30" s="817"/>
      <c r="AO30" s="817"/>
      <c r="AP30" s="817" t="s">
        <v>550</v>
      </c>
      <c r="AQ30" s="817"/>
      <c r="AR30" s="817"/>
      <c r="AS30" s="817"/>
      <c r="AT30" s="817"/>
      <c r="AU30" s="817" t="s">
        <v>550</v>
      </c>
      <c r="AV30" s="817"/>
      <c r="AW30" s="817"/>
      <c r="AX30" s="817"/>
      <c r="AY30" s="817"/>
      <c r="AZ30" s="818" t="s">
        <v>550</v>
      </c>
      <c r="BA30" s="818"/>
      <c r="BB30" s="818"/>
      <c r="BC30" s="818"/>
      <c r="BD30" s="818"/>
      <c r="BE30" s="819"/>
      <c r="BF30" s="819"/>
      <c r="BG30" s="819"/>
      <c r="BH30" s="819"/>
      <c r="BI30" s="820"/>
      <c r="BJ30" s="226"/>
      <c r="BK30" s="226"/>
      <c r="BL30" s="226"/>
      <c r="BM30" s="226"/>
      <c r="BN30" s="226"/>
      <c r="BO30" s="235"/>
      <c r="BP30" s="235"/>
      <c r="BQ30" s="232">
        <v>24</v>
      </c>
      <c r="BR30" s="233"/>
      <c r="BS30" s="763"/>
      <c r="BT30" s="764"/>
      <c r="BU30" s="764"/>
      <c r="BV30" s="764"/>
      <c r="BW30" s="764"/>
      <c r="BX30" s="764"/>
      <c r="BY30" s="764"/>
      <c r="BZ30" s="764"/>
      <c r="CA30" s="764"/>
      <c r="CB30" s="764"/>
      <c r="CC30" s="764"/>
      <c r="CD30" s="764"/>
      <c r="CE30" s="764"/>
      <c r="CF30" s="764"/>
      <c r="CG30" s="765"/>
      <c r="CH30" s="730"/>
      <c r="CI30" s="731"/>
      <c r="CJ30" s="731"/>
      <c r="CK30" s="731"/>
      <c r="CL30" s="732"/>
      <c r="CM30" s="730"/>
      <c r="CN30" s="731"/>
      <c r="CO30" s="731"/>
      <c r="CP30" s="731"/>
      <c r="CQ30" s="732"/>
      <c r="CR30" s="730"/>
      <c r="CS30" s="731"/>
      <c r="CT30" s="731"/>
      <c r="CU30" s="731"/>
      <c r="CV30" s="732"/>
      <c r="CW30" s="730"/>
      <c r="CX30" s="731"/>
      <c r="CY30" s="731"/>
      <c r="CZ30" s="731"/>
      <c r="DA30" s="732"/>
      <c r="DB30" s="730"/>
      <c r="DC30" s="731"/>
      <c r="DD30" s="731"/>
      <c r="DE30" s="731"/>
      <c r="DF30" s="732"/>
      <c r="DG30" s="730"/>
      <c r="DH30" s="731"/>
      <c r="DI30" s="731"/>
      <c r="DJ30" s="731"/>
      <c r="DK30" s="732"/>
      <c r="DL30" s="730"/>
      <c r="DM30" s="731"/>
      <c r="DN30" s="731"/>
      <c r="DO30" s="731"/>
      <c r="DP30" s="732"/>
      <c r="DQ30" s="730"/>
      <c r="DR30" s="731"/>
      <c r="DS30" s="731"/>
      <c r="DT30" s="731"/>
      <c r="DU30" s="732"/>
      <c r="DV30" s="763"/>
      <c r="DW30" s="764"/>
      <c r="DX30" s="764"/>
      <c r="DY30" s="764"/>
      <c r="DZ30" s="766"/>
      <c r="EA30" s="224"/>
    </row>
    <row r="31" spans="1:131" ht="26.25" customHeight="1" x14ac:dyDescent="0.2">
      <c r="A31" s="236">
        <v>4</v>
      </c>
      <c r="B31" s="767"/>
      <c r="C31" s="768"/>
      <c r="D31" s="768"/>
      <c r="E31" s="768"/>
      <c r="F31" s="768"/>
      <c r="G31" s="768"/>
      <c r="H31" s="768"/>
      <c r="I31" s="768"/>
      <c r="J31" s="768"/>
      <c r="K31" s="768"/>
      <c r="L31" s="768"/>
      <c r="M31" s="768"/>
      <c r="N31" s="768"/>
      <c r="O31" s="768"/>
      <c r="P31" s="769"/>
      <c r="Q31" s="770"/>
      <c r="R31" s="771"/>
      <c r="S31" s="771"/>
      <c r="T31" s="771"/>
      <c r="U31" s="771"/>
      <c r="V31" s="771"/>
      <c r="W31" s="771"/>
      <c r="X31" s="771"/>
      <c r="Y31" s="771"/>
      <c r="Z31" s="771"/>
      <c r="AA31" s="771"/>
      <c r="AB31" s="771"/>
      <c r="AC31" s="771"/>
      <c r="AD31" s="771"/>
      <c r="AE31" s="772"/>
      <c r="AF31" s="773"/>
      <c r="AG31" s="774"/>
      <c r="AH31" s="774"/>
      <c r="AI31" s="774"/>
      <c r="AJ31" s="775"/>
      <c r="AK31" s="821"/>
      <c r="AL31" s="817"/>
      <c r="AM31" s="817"/>
      <c r="AN31" s="817"/>
      <c r="AO31" s="817"/>
      <c r="AP31" s="817"/>
      <c r="AQ31" s="817"/>
      <c r="AR31" s="817"/>
      <c r="AS31" s="817"/>
      <c r="AT31" s="817"/>
      <c r="AU31" s="817"/>
      <c r="AV31" s="817"/>
      <c r="AW31" s="817"/>
      <c r="AX31" s="817"/>
      <c r="AY31" s="817"/>
      <c r="AZ31" s="818"/>
      <c r="BA31" s="818"/>
      <c r="BB31" s="818"/>
      <c r="BC31" s="818"/>
      <c r="BD31" s="818"/>
      <c r="BE31" s="819"/>
      <c r="BF31" s="819"/>
      <c r="BG31" s="819"/>
      <c r="BH31" s="819"/>
      <c r="BI31" s="820"/>
      <c r="BJ31" s="226"/>
      <c r="BK31" s="226"/>
      <c r="BL31" s="226"/>
      <c r="BM31" s="226"/>
      <c r="BN31" s="226"/>
      <c r="BO31" s="235"/>
      <c r="BP31" s="235"/>
      <c r="BQ31" s="232">
        <v>25</v>
      </c>
      <c r="BR31" s="233"/>
      <c r="BS31" s="763"/>
      <c r="BT31" s="764"/>
      <c r="BU31" s="764"/>
      <c r="BV31" s="764"/>
      <c r="BW31" s="764"/>
      <c r="BX31" s="764"/>
      <c r="BY31" s="764"/>
      <c r="BZ31" s="764"/>
      <c r="CA31" s="764"/>
      <c r="CB31" s="764"/>
      <c r="CC31" s="764"/>
      <c r="CD31" s="764"/>
      <c r="CE31" s="764"/>
      <c r="CF31" s="764"/>
      <c r="CG31" s="765"/>
      <c r="CH31" s="730"/>
      <c r="CI31" s="731"/>
      <c r="CJ31" s="731"/>
      <c r="CK31" s="731"/>
      <c r="CL31" s="732"/>
      <c r="CM31" s="730"/>
      <c r="CN31" s="731"/>
      <c r="CO31" s="731"/>
      <c r="CP31" s="731"/>
      <c r="CQ31" s="732"/>
      <c r="CR31" s="730"/>
      <c r="CS31" s="731"/>
      <c r="CT31" s="731"/>
      <c r="CU31" s="731"/>
      <c r="CV31" s="732"/>
      <c r="CW31" s="730"/>
      <c r="CX31" s="731"/>
      <c r="CY31" s="731"/>
      <c r="CZ31" s="731"/>
      <c r="DA31" s="732"/>
      <c r="DB31" s="730"/>
      <c r="DC31" s="731"/>
      <c r="DD31" s="731"/>
      <c r="DE31" s="731"/>
      <c r="DF31" s="732"/>
      <c r="DG31" s="730"/>
      <c r="DH31" s="731"/>
      <c r="DI31" s="731"/>
      <c r="DJ31" s="731"/>
      <c r="DK31" s="732"/>
      <c r="DL31" s="730"/>
      <c r="DM31" s="731"/>
      <c r="DN31" s="731"/>
      <c r="DO31" s="731"/>
      <c r="DP31" s="732"/>
      <c r="DQ31" s="730"/>
      <c r="DR31" s="731"/>
      <c r="DS31" s="731"/>
      <c r="DT31" s="731"/>
      <c r="DU31" s="732"/>
      <c r="DV31" s="763"/>
      <c r="DW31" s="764"/>
      <c r="DX31" s="764"/>
      <c r="DY31" s="764"/>
      <c r="DZ31" s="766"/>
      <c r="EA31" s="224"/>
    </row>
    <row r="32" spans="1:131" ht="26.25" customHeight="1" x14ac:dyDescent="0.2">
      <c r="A32" s="236">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26"/>
      <c r="BK32" s="226"/>
      <c r="BL32" s="226"/>
      <c r="BM32" s="226"/>
      <c r="BN32" s="226"/>
      <c r="BO32" s="235"/>
      <c r="BP32" s="235"/>
      <c r="BQ32" s="232">
        <v>26</v>
      </c>
      <c r="BR32" s="233"/>
      <c r="BS32" s="763"/>
      <c r="BT32" s="764"/>
      <c r="BU32" s="764"/>
      <c r="BV32" s="764"/>
      <c r="BW32" s="764"/>
      <c r="BX32" s="764"/>
      <c r="BY32" s="764"/>
      <c r="BZ32" s="764"/>
      <c r="CA32" s="764"/>
      <c r="CB32" s="764"/>
      <c r="CC32" s="764"/>
      <c r="CD32" s="764"/>
      <c r="CE32" s="764"/>
      <c r="CF32" s="764"/>
      <c r="CG32" s="765"/>
      <c r="CH32" s="730"/>
      <c r="CI32" s="731"/>
      <c r="CJ32" s="731"/>
      <c r="CK32" s="731"/>
      <c r="CL32" s="732"/>
      <c r="CM32" s="730"/>
      <c r="CN32" s="731"/>
      <c r="CO32" s="731"/>
      <c r="CP32" s="731"/>
      <c r="CQ32" s="732"/>
      <c r="CR32" s="730"/>
      <c r="CS32" s="731"/>
      <c r="CT32" s="731"/>
      <c r="CU32" s="731"/>
      <c r="CV32" s="732"/>
      <c r="CW32" s="730"/>
      <c r="CX32" s="731"/>
      <c r="CY32" s="731"/>
      <c r="CZ32" s="731"/>
      <c r="DA32" s="732"/>
      <c r="DB32" s="730"/>
      <c r="DC32" s="731"/>
      <c r="DD32" s="731"/>
      <c r="DE32" s="731"/>
      <c r="DF32" s="732"/>
      <c r="DG32" s="730"/>
      <c r="DH32" s="731"/>
      <c r="DI32" s="731"/>
      <c r="DJ32" s="731"/>
      <c r="DK32" s="732"/>
      <c r="DL32" s="730"/>
      <c r="DM32" s="731"/>
      <c r="DN32" s="731"/>
      <c r="DO32" s="731"/>
      <c r="DP32" s="732"/>
      <c r="DQ32" s="730"/>
      <c r="DR32" s="731"/>
      <c r="DS32" s="731"/>
      <c r="DT32" s="731"/>
      <c r="DU32" s="732"/>
      <c r="DV32" s="763"/>
      <c r="DW32" s="764"/>
      <c r="DX32" s="764"/>
      <c r="DY32" s="764"/>
      <c r="DZ32" s="766"/>
      <c r="EA32" s="224"/>
    </row>
    <row r="33" spans="1:131" ht="26.25" customHeight="1" x14ac:dyDescent="0.2">
      <c r="A33" s="236">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26"/>
      <c r="BK33" s="226"/>
      <c r="BL33" s="226"/>
      <c r="BM33" s="226"/>
      <c r="BN33" s="226"/>
      <c r="BO33" s="235"/>
      <c r="BP33" s="235"/>
      <c r="BQ33" s="232">
        <v>27</v>
      </c>
      <c r="BR33" s="233"/>
      <c r="BS33" s="763"/>
      <c r="BT33" s="764"/>
      <c r="BU33" s="764"/>
      <c r="BV33" s="764"/>
      <c r="BW33" s="764"/>
      <c r="BX33" s="764"/>
      <c r="BY33" s="764"/>
      <c r="BZ33" s="764"/>
      <c r="CA33" s="764"/>
      <c r="CB33" s="764"/>
      <c r="CC33" s="764"/>
      <c r="CD33" s="764"/>
      <c r="CE33" s="764"/>
      <c r="CF33" s="764"/>
      <c r="CG33" s="765"/>
      <c r="CH33" s="730"/>
      <c r="CI33" s="731"/>
      <c r="CJ33" s="731"/>
      <c r="CK33" s="731"/>
      <c r="CL33" s="732"/>
      <c r="CM33" s="730"/>
      <c r="CN33" s="731"/>
      <c r="CO33" s="731"/>
      <c r="CP33" s="731"/>
      <c r="CQ33" s="732"/>
      <c r="CR33" s="730"/>
      <c r="CS33" s="731"/>
      <c r="CT33" s="731"/>
      <c r="CU33" s="731"/>
      <c r="CV33" s="732"/>
      <c r="CW33" s="730"/>
      <c r="CX33" s="731"/>
      <c r="CY33" s="731"/>
      <c r="CZ33" s="731"/>
      <c r="DA33" s="732"/>
      <c r="DB33" s="730"/>
      <c r="DC33" s="731"/>
      <c r="DD33" s="731"/>
      <c r="DE33" s="731"/>
      <c r="DF33" s="732"/>
      <c r="DG33" s="730"/>
      <c r="DH33" s="731"/>
      <c r="DI33" s="731"/>
      <c r="DJ33" s="731"/>
      <c r="DK33" s="732"/>
      <c r="DL33" s="730"/>
      <c r="DM33" s="731"/>
      <c r="DN33" s="731"/>
      <c r="DO33" s="731"/>
      <c r="DP33" s="732"/>
      <c r="DQ33" s="730"/>
      <c r="DR33" s="731"/>
      <c r="DS33" s="731"/>
      <c r="DT33" s="731"/>
      <c r="DU33" s="732"/>
      <c r="DV33" s="763"/>
      <c r="DW33" s="764"/>
      <c r="DX33" s="764"/>
      <c r="DY33" s="764"/>
      <c r="DZ33" s="766"/>
      <c r="EA33" s="224"/>
    </row>
    <row r="34" spans="1:131" ht="26.25" customHeight="1" x14ac:dyDescent="0.2">
      <c r="A34" s="236">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5"/>
      <c r="BP34" s="235"/>
      <c r="BQ34" s="232">
        <v>28</v>
      </c>
      <c r="BR34" s="233"/>
      <c r="BS34" s="763"/>
      <c r="BT34" s="764"/>
      <c r="BU34" s="764"/>
      <c r="BV34" s="764"/>
      <c r="BW34" s="764"/>
      <c r="BX34" s="764"/>
      <c r="BY34" s="764"/>
      <c r="BZ34" s="764"/>
      <c r="CA34" s="764"/>
      <c r="CB34" s="764"/>
      <c r="CC34" s="764"/>
      <c r="CD34" s="764"/>
      <c r="CE34" s="764"/>
      <c r="CF34" s="764"/>
      <c r="CG34" s="765"/>
      <c r="CH34" s="730"/>
      <c r="CI34" s="731"/>
      <c r="CJ34" s="731"/>
      <c r="CK34" s="731"/>
      <c r="CL34" s="732"/>
      <c r="CM34" s="730"/>
      <c r="CN34" s="731"/>
      <c r="CO34" s="731"/>
      <c r="CP34" s="731"/>
      <c r="CQ34" s="732"/>
      <c r="CR34" s="730"/>
      <c r="CS34" s="731"/>
      <c r="CT34" s="731"/>
      <c r="CU34" s="731"/>
      <c r="CV34" s="732"/>
      <c r="CW34" s="730"/>
      <c r="CX34" s="731"/>
      <c r="CY34" s="731"/>
      <c r="CZ34" s="731"/>
      <c r="DA34" s="732"/>
      <c r="DB34" s="730"/>
      <c r="DC34" s="731"/>
      <c r="DD34" s="731"/>
      <c r="DE34" s="731"/>
      <c r="DF34" s="732"/>
      <c r="DG34" s="730"/>
      <c r="DH34" s="731"/>
      <c r="DI34" s="731"/>
      <c r="DJ34" s="731"/>
      <c r="DK34" s="732"/>
      <c r="DL34" s="730"/>
      <c r="DM34" s="731"/>
      <c r="DN34" s="731"/>
      <c r="DO34" s="731"/>
      <c r="DP34" s="732"/>
      <c r="DQ34" s="730"/>
      <c r="DR34" s="731"/>
      <c r="DS34" s="731"/>
      <c r="DT34" s="731"/>
      <c r="DU34" s="732"/>
      <c r="DV34" s="763"/>
      <c r="DW34" s="764"/>
      <c r="DX34" s="764"/>
      <c r="DY34" s="764"/>
      <c r="DZ34" s="766"/>
      <c r="EA34" s="224"/>
    </row>
    <row r="35" spans="1:131" ht="26.25" customHeight="1" x14ac:dyDescent="0.2">
      <c r="A35" s="236">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5"/>
      <c r="BP35" s="235"/>
      <c r="BQ35" s="232">
        <v>29</v>
      </c>
      <c r="BR35" s="233"/>
      <c r="BS35" s="763"/>
      <c r="BT35" s="764"/>
      <c r="BU35" s="764"/>
      <c r="BV35" s="764"/>
      <c r="BW35" s="764"/>
      <c r="BX35" s="764"/>
      <c r="BY35" s="764"/>
      <c r="BZ35" s="764"/>
      <c r="CA35" s="764"/>
      <c r="CB35" s="764"/>
      <c r="CC35" s="764"/>
      <c r="CD35" s="764"/>
      <c r="CE35" s="764"/>
      <c r="CF35" s="764"/>
      <c r="CG35" s="765"/>
      <c r="CH35" s="730"/>
      <c r="CI35" s="731"/>
      <c r="CJ35" s="731"/>
      <c r="CK35" s="731"/>
      <c r="CL35" s="732"/>
      <c r="CM35" s="730"/>
      <c r="CN35" s="731"/>
      <c r="CO35" s="731"/>
      <c r="CP35" s="731"/>
      <c r="CQ35" s="732"/>
      <c r="CR35" s="730"/>
      <c r="CS35" s="731"/>
      <c r="CT35" s="731"/>
      <c r="CU35" s="731"/>
      <c r="CV35" s="732"/>
      <c r="CW35" s="730"/>
      <c r="CX35" s="731"/>
      <c r="CY35" s="731"/>
      <c r="CZ35" s="731"/>
      <c r="DA35" s="732"/>
      <c r="DB35" s="730"/>
      <c r="DC35" s="731"/>
      <c r="DD35" s="731"/>
      <c r="DE35" s="731"/>
      <c r="DF35" s="732"/>
      <c r="DG35" s="730"/>
      <c r="DH35" s="731"/>
      <c r="DI35" s="731"/>
      <c r="DJ35" s="731"/>
      <c r="DK35" s="732"/>
      <c r="DL35" s="730"/>
      <c r="DM35" s="731"/>
      <c r="DN35" s="731"/>
      <c r="DO35" s="731"/>
      <c r="DP35" s="732"/>
      <c r="DQ35" s="730"/>
      <c r="DR35" s="731"/>
      <c r="DS35" s="731"/>
      <c r="DT35" s="731"/>
      <c r="DU35" s="732"/>
      <c r="DV35" s="763"/>
      <c r="DW35" s="764"/>
      <c r="DX35" s="764"/>
      <c r="DY35" s="764"/>
      <c r="DZ35" s="766"/>
      <c r="EA35" s="224"/>
    </row>
    <row r="36" spans="1:131" ht="26.25" customHeight="1" x14ac:dyDescent="0.2">
      <c r="A36" s="236">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5"/>
      <c r="BP36" s="235"/>
      <c r="BQ36" s="232">
        <v>30</v>
      </c>
      <c r="BR36" s="233"/>
      <c r="BS36" s="763"/>
      <c r="BT36" s="764"/>
      <c r="BU36" s="764"/>
      <c r="BV36" s="764"/>
      <c r="BW36" s="764"/>
      <c r="BX36" s="764"/>
      <c r="BY36" s="764"/>
      <c r="BZ36" s="764"/>
      <c r="CA36" s="764"/>
      <c r="CB36" s="764"/>
      <c r="CC36" s="764"/>
      <c r="CD36" s="764"/>
      <c r="CE36" s="764"/>
      <c r="CF36" s="764"/>
      <c r="CG36" s="765"/>
      <c r="CH36" s="730"/>
      <c r="CI36" s="731"/>
      <c r="CJ36" s="731"/>
      <c r="CK36" s="731"/>
      <c r="CL36" s="732"/>
      <c r="CM36" s="730"/>
      <c r="CN36" s="731"/>
      <c r="CO36" s="731"/>
      <c r="CP36" s="731"/>
      <c r="CQ36" s="732"/>
      <c r="CR36" s="730"/>
      <c r="CS36" s="731"/>
      <c r="CT36" s="731"/>
      <c r="CU36" s="731"/>
      <c r="CV36" s="732"/>
      <c r="CW36" s="730"/>
      <c r="CX36" s="731"/>
      <c r="CY36" s="731"/>
      <c r="CZ36" s="731"/>
      <c r="DA36" s="732"/>
      <c r="DB36" s="730"/>
      <c r="DC36" s="731"/>
      <c r="DD36" s="731"/>
      <c r="DE36" s="731"/>
      <c r="DF36" s="732"/>
      <c r="DG36" s="730"/>
      <c r="DH36" s="731"/>
      <c r="DI36" s="731"/>
      <c r="DJ36" s="731"/>
      <c r="DK36" s="732"/>
      <c r="DL36" s="730"/>
      <c r="DM36" s="731"/>
      <c r="DN36" s="731"/>
      <c r="DO36" s="731"/>
      <c r="DP36" s="732"/>
      <c r="DQ36" s="730"/>
      <c r="DR36" s="731"/>
      <c r="DS36" s="731"/>
      <c r="DT36" s="731"/>
      <c r="DU36" s="732"/>
      <c r="DV36" s="763"/>
      <c r="DW36" s="764"/>
      <c r="DX36" s="764"/>
      <c r="DY36" s="764"/>
      <c r="DZ36" s="766"/>
      <c r="EA36" s="224"/>
    </row>
    <row r="37" spans="1:131" ht="26.25" customHeight="1" x14ac:dyDescent="0.2">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5"/>
      <c r="BP37" s="235"/>
      <c r="BQ37" s="232">
        <v>31</v>
      </c>
      <c r="BR37" s="233"/>
      <c r="BS37" s="763"/>
      <c r="BT37" s="764"/>
      <c r="BU37" s="764"/>
      <c r="BV37" s="764"/>
      <c r="BW37" s="764"/>
      <c r="BX37" s="764"/>
      <c r="BY37" s="764"/>
      <c r="BZ37" s="764"/>
      <c r="CA37" s="764"/>
      <c r="CB37" s="764"/>
      <c r="CC37" s="764"/>
      <c r="CD37" s="764"/>
      <c r="CE37" s="764"/>
      <c r="CF37" s="764"/>
      <c r="CG37" s="765"/>
      <c r="CH37" s="730"/>
      <c r="CI37" s="731"/>
      <c r="CJ37" s="731"/>
      <c r="CK37" s="731"/>
      <c r="CL37" s="732"/>
      <c r="CM37" s="730"/>
      <c r="CN37" s="731"/>
      <c r="CO37" s="731"/>
      <c r="CP37" s="731"/>
      <c r="CQ37" s="732"/>
      <c r="CR37" s="730"/>
      <c r="CS37" s="731"/>
      <c r="CT37" s="731"/>
      <c r="CU37" s="731"/>
      <c r="CV37" s="732"/>
      <c r="CW37" s="730"/>
      <c r="CX37" s="731"/>
      <c r="CY37" s="731"/>
      <c r="CZ37" s="731"/>
      <c r="DA37" s="732"/>
      <c r="DB37" s="730"/>
      <c r="DC37" s="731"/>
      <c r="DD37" s="731"/>
      <c r="DE37" s="731"/>
      <c r="DF37" s="732"/>
      <c r="DG37" s="730"/>
      <c r="DH37" s="731"/>
      <c r="DI37" s="731"/>
      <c r="DJ37" s="731"/>
      <c r="DK37" s="732"/>
      <c r="DL37" s="730"/>
      <c r="DM37" s="731"/>
      <c r="DN37" s="731"/>
      <c r="DO37" s="731"/>
      <c r="DP37" s="732"/>
      <c r="DQ37" s="730"/>
      <c r="DR37" s="731"/>
      <c r="DS37" s="731"/>
      <c r="DT37" s="731"/>
      <c r="DU37" s="732"/>
      <c r="DV37" s="763"/>
      <c r="DW37" s="764"/>
      <c r="DX37" s="764"/>
      <c r="DY37" s="764"/>
      <c r="DZ37" s="766"/>
      <c r="EA37" s="224"/>
    </row>
    <row r="38" spans="1:131" ht="26.25" customHeight="1" x14ac:dyDescent="0.2">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5"/>
      <c r="BP38" s="235"/>
      <c r="BQ38" s="232">
        <v>32</v>
      </c>
      <c r="BR38" s="233"/>
      <c r="BS38" s="763"/>
      <c r="BT38" s="764"/>
      <c r="BU38" s="764"/>
      <c r="BV38" s="764"/>
      <c r="BW38" s="764"/>
      <c r="BX38" s="764"/>
      <c r="BY38" s="764"/>
      <c r="BZ38" s="764"/>
      <c r="CA38" s="764"/>
      <c r="CB38" s="764"/>
      <c r="CC38" s="764"/>
      <c r="CD38" s="764"/>
      <c r="CE38" s="764"/>
      <c r="CF38" s="764"/>
      <c r="CG38" s="765"/>
      <c r="CH38" s="730"/>
      <c r="CI38" s="731"/>
      <c r="CJ38" s="731"/>
      <c r="CK38" s="731"/>
      <c r="CL38" s="732"/>
      <c r="CM38" s="730"/>
      <c r="CN38" s="731"/>
      <c r="CO38" s="731"/>
      <c r="CP38" s="731"/>
      <c r="CQ38" s="732"/>
      <c r="CR38" s="730"/>
      <c r="CS38" s="731"/>
      <c r="CT38" s="731"/>
      <c r="CU38" s="731"/>
      <c r="CV38" s="732"/>
      <c r="CW38" s="730"/>
      <c r="CX38" s="731"/>
      <c r="CY38" s="731"/>
      <c r="CZ38" s="731"/>
      <c r="DA38" s="732"/>
      <c r="DB38" s="730"/>
      <c r="DC38" s="731"/>
      <c r="DD38" s="731"/>
      <c r="DE38" s="731"/>
      <c r="DF38" s="732"/>
      <c r="DG38" s="730"/>
      <c r="DH38" s="731"/>
      <c r="DI38" s="731"/>
      <c r="DJ38" s="731"/>
      <c r="DK38" s="732"/>
      <c r="DL38" s="730"/>
      <c r="DM38" s="731"/>
      <c r="DN38" s="731"/>
      <c r="DO38" s="731"/>
      <c r="DP38" s="732"/>
      <c r="DQ38" s="730"/>
      <c r="DR38" s="731"/>
      <c r="DS38" s="731"/>
      <c r="DT38" s="731"/>
      <c r="DU38" s="732"/>
      <c r="DV38" s="763"/>
      <c r="DW38" s="764"/>
      <c r="DX38" s="764"/>
      <c r="DY38" s="764"/>
      <c r="DZ38" s="766"/>
      <c r="EA38" s="224"/>
    </row>
    <row r="39" spans="1:131" ht="26.25" customHeight="1" x14ac:dyDescent="0.2">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5"/>
      <c r="BP39" s="235"/>
      <c r="BQ39" s="232">
        <v>33</v>
      </c>
      <c r="BR39" s="233"/>
      <c r="BS39" s="763"/>
      <c r="BT39" s="764"/>
      <c r="BU39" s="764"/>
      <c r="BV39" s="764"/>
      <c r="BW39" s="764"/>
      <c r="BX39" s="764"/>
      <c r="BY39" s="764"/>
      <c r="BZ39" s="764"/>
      <c r="CA39" s="764"/>
      <c r="CB39" s="764"/>
      <c r="CC39" s="764"/>
      <c r="CD39" s="764"/>
      <c r="CE39" s="764"/>
      <c r="CF39" s="764"/>
      <c r="CG39" s="765"/>
      <c r="CH39" s="730"/>
      <c r="CI39" s="731"/>
      <c r="CJ39" s="731"/>
      <c r="CK39" s="731"/>
      <c r="CL39" s="732"/>
      <c r="CM39" s="730"/>
      <c r="CN39" s="731"/>
      <c r="CO39" s="731"/>
      <c r="CP39" s="731"/>
      <c r="CQ39" s="732"/>
      <c r="CR39" s="730"/>
      <c r="CS39" s="731"/>
      <c r="CT39" s="731"/>
      <c r="CU39" s="731"/>
      <c r="CV39" s="732"/>
      <c r="CW39" s="730"/>
      <c r="CX39" s="731"/>
      <c r="CY39" s="731"/>
      <c r="CZ39" s="731"/>
      <c r="DA39" s="732"/>
      <c r="DB39" s="730"/>
      <c r="DC39" s="731"/>
      <c r="DD39" s="731"/>
      <c r="DE39" s="731"/>
      <c r="DF39" s="732"/>
      <c r="DG39" s="730"/>
      <c r="DH39" s="731"/>
      <c r="DI39" s="731"/>
      <c r="DJ39" s="731"/>
      <c r="DK39" s="732"/>
      <c r="DL39" s="730"/>
      <c r="DM39" s="731"/>
      <c r="DN39" s="731"/>
      <c r="DO39" s="731"/>
      <c r="DP39" s="732"/>
      <c r="DQ39" s="730"/>
      <c r="DR39" s="731"/>
      <c r="DS39" s="731"/>
      <c r="DT39" s="731"/>
      <c r="DU39" s="732"/>
      <c r="DV39" s="763"/>
      <c r="DW39" s="764"/>
      <c r="DX39" s="764"/>
      <c r="DY39" s="764"/>
      <c r="DZ39" s="766"/>
      <c r="EA39" s="224"/>
    </row>
    <row r="40" spans="1:131" ht="26.25" customHeight="1" x14ac:dyDescent="0.2">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5"/>
      <c r="BP40" s="235"/>
      <c r="BQ40" s="232">
        <v>34</v>
      </c>
      <c r="BR40" s="233"/>
      <c r="BS40" s="763"/>
      <c r="BT40" s="764"/>
      <c r="BU40" s="764"/>
      <c r="BV40" s="764"/>
      <c r="BW40" s="764"/>
      <c r="BX40" s="764"/>
      <c r="BY40" s="764"/>
      <c r="BZ40" s="764"/>
      <c r="CA40" s="764"/>
      <c r="CB40" s="764"/>
      <c r="CC40" s="764"/>
      <c r="CD40" s="764"/>
      <c r="CE40" s="764"/>
      <c r="CF40" s="764"/>
      <c r="CG40" s="765"/>
      <c r="CH40" s="730"/>
      <c r="CI40" s="731"/>
      <c r="CJ40" s="731"/>
      <c r="CK40" s="731"/>
      <c r="CL40" s="732"/>
      <c r="CM40" s="730"/>
      <c r="CN40" s="731"/>
      <c r="CO40" s="731"/>
      <c r="CP40" s="731"/>
      <c r="CQ40" s="732"/>
      <c r="CR40" s="730"/>
      <c r="CS40" s="731"/>
      <c r="CT40" s="731"/>
      <c r="CU40" s="731"/>
      <c r="CV40" s="732"/>
      <c r="CW40" s="730"/>
      <c r="CX40" s="731"/>
      <c r="CY40" s="731"/>
      <c r="CZ40" s="731"/>
      <c r="DA40" s="732"/>
      <c r="DB40" s="730"/>
      <c r="DC40" s="731"/>
      <c r="DD40" s="731"/>
      <c r="DE40" s="731"/>
      <c r="DF40" s="732"/>
      <c r="DG40" s="730"/>
      <c r="DH40" s="731"/>
      <c r="DI40" s="731"/>
      <c r="DJ40" s="731"/>
      <c r="DK40" s="732"/>
      <c r="DL40" s="730"/>
      <c r="DM40" s="731"/>
      <c r="DN40" s="731"/>
      <c r="DO40" s="731"/>
      <c r="DP40" s="732"/>
      <c r="DQ40" s="730"/>
      <c r="DR40" s="731"/>
      <c r="DS40" s="731"/>
      <c r="DT40" s="731"/>
      <c r="DU40" s="732"/>
      <c r="DV40" s="763"/>
      <c r="DW40" s="764"/>
      <c r="DX40" s="764"/>
      <c r="DY40" s="764"/>
      <c r="DZ40" s="766"/>
      <c r="EA40" s="224"/>
    </row>
    <row r="41" spans="1:131" ht="26.25" customHeight="1" x14ac:dyDescent="0.2">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5"/>
      <c r="BP41" s="235"/>
      <c r="BQ41" s="232">
        <v>35</v>
      </c>
      <c r="BR41" s="233"/>
      <c r="BS41" s="763"/>
      <c r="BT41" s="764"/>
      <c r="BU41" s="764"/>
      <c r="BV41" s="764"/>
      <c r="BW41" s="764"/>
      <c r="BX41" s="764"/>
      <c r="BY41" s="764"/>
      <c r="BZ41" s="764"/>
      <c r="CA41" s="764"/>
      <c r="CB41" s="764"/>
      <c r="CC41" s="764"/>
      <c r="CD41" s="764"/>
      <c r="CE41" s="764"/>
      <c r="CF41" s="764"/>
      <c r="CG41" s="765"/>
      <c r="CH41" s="730"/>
      <c r="CI41" s="731"/>
      <c r="CJ41" s="731"/>
      <c r="CK41" s="731"/>
      <c r="CL41" s="732"/>
      <c r="CM41" s="730"/>
      <c r="CN41" s="731"/>
      <c r="CO41" s="731"/>
      <c r="CP41" s="731"/>
      <c r="CQ41" s="732"/>
      <c r="CR41" s="730"/>
      <c r="CS41" s="731"/>
      <c r="CT41" s="731"/>
      <c r="CU41" s="731"/>
      <c r="CV41" s="732"/>
      <c r="CW41" s="730"/>
      <c r="CX41" s="731"/>
      <c r="CY41" s="731"/>
      <c r="CZ41" s="731"/>
      <c r="DA41" s="732"/>
      <c r="DB41" s="730"/>
      <c r="DC41" s="731"/>
      <c r="DD41" s="731"/>
      <c r="DE41" s="731"/>
      <c r="DF41" s="732"/>
      <c r="DG41" s="730"/>
      <c r="DH41" s="731"/>
      <c r="DI41" s="731"/>
      <c r="DJ41" s="731"/>
      <c r="DK41" s="732"/>
      <c r="DL41" s="730"/>
      <c r="DM41" s="731"/>
      <c r="DN41" s="731"/>
      <c r="DO41" s="731"/>
      <c r="DP41" s="732"/>
      <c r="DQ41" s="730"/>
      <c r="DR41" s="731"/>
      <c r="DS41" s="731"/>
      <c r="DT41" s="731"/>
      <c r="DU41" s="732"/>
      <c r="DV41" s="763"/>
      <c r="DW41" s="764"/>
      <c r="DX41" s="764"/>
      <c r="DY41" s="764"/>
      <c r="DZ41" s="766"/>
      <c r="EA41" s="224"/>
    </row>
    <row r="42" spans="1:131" ht="26.25" customHeight="1" x14ac:dyDescent="0.2">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5"/>
      <c r="BP42" s="235"/>
      <c r="BQ42" s="232">
        <v>36</v>
      </c>
      <c r="BR42" s="233"/>
      <c r="BS42" s="763"/>
      <c r="BT42" s="764"/>
      <c r="BU42" s="764"/>
      <c r="BV42" s="764"/>
      <c r="BW42" s="764"/>
      <c r="BX42" s="764"/>
      <c r="BY42" s="764"/>
      <c r="BZ42" s="764"/>
      <c r="CA42" s="764"/>
      <c r="CB42" s="764"/>
      <c r="CC42" s="764"/>
      <c r="CD42" s="764"/>
      <c r="CE42" s="764"/>
      <c r="CF42" s="764"/>
      <c r="CG42" s="765"/>
      <c r="CH42" s="730"/>
      <c r="CI42" s="731"/>
      <c r="CJ42" s="731"/>
      <c r="CK42" s="731"/>
      <c r="CL42" s="732"/>
      <c r="CM42" s="730"/>
      <c r="CN42" s="731"/>
      <c r="CO42" s="731"/>
      <c r="CP42" s="731"/>
      <c r="CQ42" s="732"/>
      <c r="CR42" s="730"/>
      <c r="CS42" s="731"/>
      <c r="CT42" s="731"/>
      <c r="CU42" s="731"/>
      <c r="CV42" s="732"/>
      <c r="CW42" s="730"/>
      <c r="CX42" s="731"/>
      <c r="CY42" s="731"/>
      <c r="CZ42" s="731"/>
      <c r="DA42" s="732"/>
      <c r="DB42" s="730"/>
      <c r="DC42" s="731"/>
      <c r="DD42" s="731"/>
      <c r="DE42" s="731"/>
      <c r="DF42" s="732"/>
      <c r="DG42" s="730"/>
      <c r="DH42" s="731"/>
      <c r="DI42" s="731"/>
      <c r="DJ42" s="731"/>
      <c r="DK42" s="732"/>
      <c r="DL42" s="730"/>
      <c r="DM42" s="731"/>
      <c r="DN42" s="731"/>
      <c r="DO42" s="731"/>
      <c r="DP42" s="732"/>
      <c r="DQ42" s="730"/>
      <c r="DR42" s="731"/>
      <c r="DS42" s="731"/>
      <c r="DT42" s="731"/>
      <c r="DU42" s="732"/>
      <c r="DV42" s="763"/>
      <c r="DW42" s="764"/>
      <c r="DX42" s="764"/>
      <c r="DY42" s="764"/>
      <c r="DZ42" s="766"/>
      <c r="EA42" s="224"/>
    </row>
    <row r="43" spans="1:131" ht="26.25" customHeight="1" x14ac:dyDescent="0.2">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5"/>
      <c r="BP43" s="235"/>
      <c r="BQ43" s="232">
        <v>37</v>
      </c>
      <c r="BR43" s="233"/>
      <c r="BS43" s="763"/>
      <c r="BT43" s="764"/>
      <c r="BU43" s="764"/>
      <c r="BV43" s="764"/>
      <c r="BW43" s="764"/>
      <c r="BX43" s="764"/>
      <c r="BY43" s="764"/>
      <c r="BZ43" s="764"/>
      <c r="CA43" s="764"/>
      <c r="CB43" s="764"/>
      <c r="CC43" s="764"/>
      <c r="CD43" s="764"/>
      <c r="CE43" s="764"/>
      <c r="CF43" s="764"/>
      <c r="CG43" s="765"/>
      <c r="CH43" s="730"/>
      <c r="CI43" s="731"/>
      <c r="CJ43" s="731"/>
      <c r="CK43" s="731"/>
      <c r="CL43" s="732"/>
      <c r="CM43" s="730"/>
      <c r="CN43" s="731"/>
      <c r="CO43" s="731"/>
      <c r="CP43" s="731"/>
      <c r="CQ43" s="732"/>
      <c r="CR43" s="730"/>
      <c r="CS43" s="731"/>
      <c r="CT43" s="731"/>
      <c r="CU43" s="731"/>
      <c r="CV43" s="732"/>
      <c r="CW43" s="730"/>
      <c r="CX43" s="731"/>
      <c r="CY43" s="731"/>
      <c r="CZ43" s="731"/>
      <c r="DA43" s="732"/>
      <c r="DB43" s="730"/>
      <c r="DC43" s="731"/>
      <c r="DD43" s="731"/>
      <c r="DE43" s="731"/>
      <c r="DF43" s="732"/>
      <c r="DG43" s="730"/>
      <c r="DH43" s="731"/>
      <c r="DI43" s="731"/>
      <c r="DJ43" s="731"/>
      <c r="DK43" s="732"/>
      <c r="DL43" s="730"/>
      <c r="DM43" s="731"/>
      <c r="DN43" s="731"/>
      <c r="DO43" s="731"/>
      <c r="DP43" s="732"/>
      <c r="DQ43" s="730"/>
      <c r="DR43" s="731"/>
      <c r="DS43" s="731"/>
      <c r="DT43" s="731"/>
      <c r="DU43" s="732"/>
      <c r="DV43" s="763"/>
      <c r="DW43" s="764"/>
      <c r="DX43" s="764"/>
      <c r="DY43" s="764"/>
      <c r="DZ43" s="766"/>
      <c r="EA43" s="224"/>
    </row>
    <row r="44" spans="1:131" ht="26.25" customHeight="1" x14ac:dyDescent="0.2">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5"/>
      <c r="BP44" s="235"/>
      <c r="BQ44" s="232">
        <v>38</v>
      </c>
      <c r="BR44" s="233"/>
      <c r="BS44" s="763"/>
      <c r="BT44" s="764"/>
      <c r="BU44" s="764"/>
      <c r="BV44" s="764"/>
      <c r="BW44" s="764"/>
      <c r="BX44" s="764"/>
      <c r="BY44" s="764"/>
      <c r="BZ44" s="764"/>
      <c r="CA44" s="764"/>
      <c r="CB44" s="764"/>
      <c r="CC44" s="764"/>
      <c r="CD44" s="764"/>
      <c r="CE44" s="764"/>
      <c r="CF44" s="764"/>
      <c r="CG44" s="765"/>
      <c r="CH44" s="730"/>
      <c r="CI44" s="731"/>
      <c r="CJ44" s="731"/>
      <c r="CK44" s="731"/>
      <c r="CL44" s="732"/>
      <c r="CM44" s="730"/>
      <c r="CN44" s="731"/>
      <c r="CO44" s="731"/>
      <c r="CP44" s="731"/>
      <c r="CQ44" s="732"/>
      <c r="CR44" s="730"/>
      <c r="CS44" s="731"/>
      <c r="CT44" s="731"/>
      <c r="CU44" s="731"/>
      <c r="CV44" s="732"/>
      <c r="CW44" s="730"/>
      <c r="CX44" s="731"/>
      <c r="CY44" s="731"/>
      <c r="CZ44" s="731"/>
      <c r="DA44" s="732"/>
      <c r="DB44" s="730"/>
      <c r="DC44" s="731"/>
      <c r="DD44" s="731"/>
      <c r="DE44" s="731"/>
      <c r="DF44" s="732"/>
      <c r="DG44" s="730"/>
      <c r="DH44" s="731"/>
      <c r="DI44" s="731"/>
      <c r="DJ44" s="731"/>
      <c r="DK44" s="732"/>
      <c r="DL44" s="730"/>
      <c r="DM44" s="731"/>
      <c r="DN44" s="731"/>
      <c r="DO44" s="731"/>
      <c r="DP44" s="732"/>
      <c r="DQ44" s="730"/>
      <c r="DR44" s="731"/>
      <c r="DS44" s="731"/>
      <c r="DT44" s="731"/>
      <c r="DU44" s="732"/>
      <c r="DV44" s="763"/>
      <c r="DW44" s="764"/>
      <c r="DX44" s="764"/>
      <c r="DY44" s="764"/>
      <c r="DZ44" s="766"/>
      <c r="EA44" s="224"/>
    </row>
    <row r="45" spans="1:131" ht="26.25" customHeight="1" x14ac:dyDescent="0.2">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5"/>
      <c r="BP45" s="235"/>
      <c r="BQ45" s="232">
        <v>39</v>
      </c>
      <c r="BR45" s="233"/>
      <c r="BS45" s="763"/>
      <c r="BT45" s="764"/>
      <c r="BU45" s="764"/>
      <c r="BV45" s="764"/>
      <c r="BW45" s="764"/>
      <c r="BX45" s="764"/>
      <c r="BY45" s="764"/>
      <c r="BZ45" s="764"/>
      <c r="CA45" s="764"/>
      <c r="CB45" s="764"/>
      <c r="CC45" s="764"/>
      <c r="CD45" s="764"/>
      <c r="CE45" s="764"/>
      <c r="CF45" s="764"/>
      <c r="CG45" s="765"/>
      <c r="CH45" s="730"/>
      <c r="CI45" s="731"/>
      <c r="CJ45" s="731"/>
      <c r="CK45" s="731"/>
      <c r="CL45" s="732"/>
      <c r="CM45" s="730"/>
      <c r="CN45" s="731"/>
      <c r="CO45" s="731"/>
      <c r="CP45" s="731"/>
      <c r="CQ45" s="732"/>
      <c r="CR45" s="730"/>
      <c r="CS45" s="731"/>
      <c r="CT45" s="731"/>
      <c r="CU45" s="731"/>
      <c r="CV45" s="732"/>
      <c r="CW45" s="730"/>
      <c r="CX45" s="731"/>
      <c r="CY45" s="731"/>
      <c r="CZ45" s="731"/>
      <c r="DA45" s="732"/>
      <c r="DB45" s="730"/>
      <c r="DC45" s="731"/>
      <c r="DD45" s="731"/>
      <c r="DE45" s="731"/>
      <c r="DF45" s="732"/>
      <c r="DG45" s="730"/>
      <c r="DH45" s="731"/>
      <c r="DI45" s="731"/>
      <c r="DJ45" s="731"/>
      <c r="DK45" s="732"/>
      <c r="DL45" s="730"/>
      <c r="DM45" s="731"/>
      <c r="DN45" s="731"/>
      <c r="DO45" s="731"/>
      <c r="DP45" s="732"/>
      <c r="DQ45" s="730"/>
      <c r="DR45" s="731"/>
      <c r="DS45" s="731"/>
      <c r="DT45" s="731"/>
      <c r="DU45" s="732"/>
      <c r="DV45" s="763"/>
      <c r="DW45" s="764"/>
      <c r="DX45" s="764"/>
      <c r="DY45" s="764"/>
      <c r="DZ45" s="766"/>
      <c r="EA45" s="224"/>
    </row>
    <row r="46" spans="1:131" ht="26.25" customHeight="1" x14ac:dyDescent="0.2">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5"/>
      <c r="BP46" s="235"/>
      <c r="BQ46" s="232">
        <v>40</v>
      </c>
      <c r="BR46" s="233"/>
      <c r="BS46" s="763"/>
      <c r="BT46" s="764"/>
      <c r="BU46" s="764"/>
      <c r="BV46" s="764"/>
      <c r="BW46" s="764"/>
      <c r="BX46" s="764"/>
      <c r="BY46" s="764"/>
      <c r="BZ46" s="764"/>
      <c r="CA46" s="764"/>
      <c r="CB46" s="764"/>
      <c r="CC46" s="764"/>
      <c r="CD46" s="764"/>
      <c r="CE46" s="764"/>
      <c r="CF46" s="764"/>
      <c r="CG46" s="765"/>
      <c r="CH46" s="730"/>
      <c r="CI46" s="731"/>
      <c r="CJ46" s="731"/>
      <c r="CK46" s="731"/>
      <c r="CL46" s="732"/>
      <c r="CM46" s="730"/>
      <c r="CN46" s="731"/>
      <c r="CO46" s="731"/>
      <c r="CP46" s="731"/>
      <c r="CQ46" s="732"/>
      <c r="CR46" s="730"/>
      <c r="CS46" s="731"/>
      <c r="CT46" s="731"/>
      <c r="CU46" s="731"/>
      <c r="CV46" s="732"/>
      <c r="CW46" s="730"/>
      <c r="CX46" s="731"/>
      <c r="CY46" s="731"/>
      <c r="CZ46" s="731"/>
      <c r="DA46" s="732"/>
      <c r="DB46" s="730"/>
      <c r="DC46" s="731"/>
      <c r="DD46" s="731"/>
      <c r="DE46" s="731"/>
      <c r="DF46" s="732"/>
      <c r="DG46" s="730"/>
      <c r="DH46" s="731"/>
      <c r="DI46" s="731"/>
      <c r="DJ46" s="731"/>
      <c r="DK46" s="732"/>
      <c r="DL46" s="730"/>
      <c r="DM46" s="731"/>
      <c r="DN46" s="731"/>
      <c r="DO46" s="731"/>
      <c r="DP46" s="732"/>
      <c r="DQ46" s="730"/>
      <c r="DR46" s="731"/>
      <c r="DS46" s="731"/>
      <c r="DT46" s="731"/>
      <c r="DU46" s="732"/>
      <c r="DV46" s="763"/>
      <c r="DW46" s="764"/>
      <c r="DX46" s="764"/>
      <c r="DY46" s="764"/>
      <c r="DZ46" s="766"/>
      <c r="EA46" s="224"/>
    </row>
    <row r="47" spans="1:131" ht="26.25" customHeight="1" x14ac:dyDescent="0.2">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5"/>
      <c r="BP47" s="235"/>
      <c r="BQ47" s="232">
        <v>41</v>
      </c>
      <c r="BR47" s="233"/>
      <c r="BS47" s="763"/>
      <c r="BT47" s="764"/>
      <c r="BU47" s="764"/>
      <c r="BV47" s="764"/>
      <c r="BW47" s="764"/>
      <c r="BX47" s="764"/>
      <c r="BY47" s="764"/>
      <c r="BZ47" s="764"/>
      <c r="CA47" s="764"/>
      <c r="CB47" s="764"/>
      <c r="CC47" s="764"/>
      <c r="CD47" s="764"/>
      <c r="CE47" s="764"/>
      <c r="CF47" s="764"/>
      <c r="CG47" s="765"/>
      <c r="CH47" s="730"/>
      <c r="CI47" s="731"/>
      <c r="CJ47" s="731"/>
      <c r="CK47" s="731"/>
      <c r="CL47" s="732"/>
      <c r="CM47" s="730"/>
      <c r="CN47" s="731"/>
      <c r="CO47" s="731"/>
      <c r="CP47" s="731"/>
      <c r="CQ47" s="732"/>
      <c r="CR47" s="730"/>
      <c r="CS47" s="731"/>
      <c r="CT47" s="731"/>
      <c r="CU47" s="731"/>
      <c r="CV47" s="732"/>
      <c r="CW47" s="730"/>
      <c r="CX47" s="731"/>
      <c r="CY47" s="731"/>
      <c r="CZ47" s="731"/>
      <c r="DA47" s="732"/>
      <c r="DB47" s="730"/>
      <c r="DC47" s="731"/>
      <c r="DD47" s="731"/>
      <c r="DE47" s="731"/>
      <c r="DF47" s="732"/>
      <c r="DG47" s="730"/>
      <c r="DH47" s="731"/>
      <c r="DI47" s="731"/>
      <c r="DJ47" s="731"/>
      <c r="DK47" s="732"/>
      <c r="DL47" s="730"/>
      <c r="DM47" s="731"/>
      <c r="DN47" s="731"/>
      <c r="DO47" s="731"/>
      <c r="DP47" s="732"/>
      <c r="DQ47" s="730"/>
      <c r="DR47" s="731"/>
      <c r="DS47" s="731"/>
      <c r="DT47" s="731"/>
      <c r="DU47" s="732"/>
      <c r="DV47" s="763"/>
      <c r="DW47" s="764"/>
      <c r="DX47" s="764"/>
      <c r="DY47" s="764"/>
      <c r="DZ47" s="766"/>
      <c r="EA47" s="224"/>
    </row>
    <row r="48" spans="1:131" ht="26.25" customHeight="1" x14ac:dyDescent="0.2">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5"/>
      <c r="BP48" s="235"/>
      <c r="BQ48" s="232">
        <v>42</v>
      </c>
      <c r="BR48" s="233"/>
      <c r="BS48" s="763"/>
      <c r="BT48" s="764"/>
      <c r="BU48" s="764"/>
      <c r="BV48" s="764"/>
      <c r="BW48" s="764"/>
      <c r="BX48" s="764"/>
      <c r="BY48" s="764"/>
      <c r="BZ48" s="764"/>
      <c r="CA48" s="764"/>
      <c r="CB48" s="764"/>
      <c r="CC48" s="764"/>
      <c r="CD48" s="764"/>
      <c r="CE48" s="764"/>
      <c r="CF48" s="764"/>
      <c r="CG48" s="765"/>
      <c r="CH48" s="730"/>
      <c r="CI48" s="731"/>
      <c r="CJ48" s="731"/>
      <c r="CK48" s="731"/>
      <c r="CL48" s="732"/>
      <c r="CM48" s="730"/>
      <c r="CN48" s="731"/>
      <c r="CO48" s="731"/>
      <c r="CP48" s="731"/>
      <c r="CQ48" s="732"/>
      <c r="CR48" s="730"/>
      <c r="CS48" s="731"/>
      <c r="CT48" s="731"/>
      <c r="CU48" s="731"/>
      <c r="CV48" s="732"/>
      <c r="CW48" s="730"/>
      <c r="CX48" s="731"/>
      <c r="CY48" s="731"/>
      <c r="CZ48" s="731"/>
      <c r="DA48" s="732"/>
      <c r="DB48" s="730"/>
      <c r="DC48" s="731"/>
      <c r="DD48" s="731"/>
      <c r="DE48" s="731"/>
      <c r="DF48" s="732"/>
      <c r="DG48" s="730"/>
      <c r="DH48" s="731"/>
      <c r="DI48" s="731"/>
      <c r="DJ48" s="731"/>
      <c r="DK48" s="732"/>
      <c r="DL48" s="730"/>
      <c r="DM48" s="731"/>
      <c r="DN48" s="731"/>
      <c r="DO48" s="731"/>
      <c r="DP48" s="732"/>
      <c r="DQ48" s="730"/>
      <c r="DR48" s="731"/>
      <c r="DS48" s="731"/>
      <c r="DT48" s="731"/>
      <c r="DU48" s="732"/>
      <c r="DV48" s="763"/>
      <c r="DW48" s="764"/>
      <c r="DX48" s="764"/>
      <c r="DY48" s="764"/>
      <c r="DZ48" s="766"/>
      <c r="EA48" s="224"/>
    </row>
    <row r="49" spans="1:131" ht="26.25" customHeight="1" x14ac:dyDescent="0.2">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5"/>
      <c r="BP49" s="235"/>
      <c r="BQ49" s="232">
        <v>43</v>
      </c>
      <c r="BR49" s="233"/>
      <c r="BS49" s="763"/>
      <c r="BT49" s="764"/>
      <c r="BU49" s="764"/>
      <c r="BV49" s="764"/>
      <c r="BW49" s="764"/>
      <c r="BX49" s="764"/>
      <c r="BY49" s="764"/>
      <c r="BZ49" s="764"/>
      <c r="CA49" s="764"/>
      <c r="CB49" s="764"/>
      <c r="CC49" s="764"/>
      <c r="CD49" s="764"/>
      <c r="CE49" s="764"/>
      <c r="CF49" s="764"/>
      <c r="CG49" s="765"/>
      <c r="CH49" s="730"/>
      <c r="CI49" s="731"/>
      <c r="CJ49" s="731"/>
      <c r="CK49" s="731"/>
      <c r="CL49" s="732"/>
      <c r="CM49" s="730"/>
      <c r="CN49" s="731"/>
      <c r="CO49" s="731"/>
      <c r="CP49" s="731"/>
      <c r="CQ49" s="732"/>
      <c r="CR49" s="730"/>
      <c r="CS49" s="731"/>
      <c r="CT49" s="731"/>
      <c r="CU49" s="731"/>
      <c r="CV49" s="732"/>
      <c r="CW49" s="730"/>
      <c r="CX49" s="731"/>
      <c r="CY49" s="731"/>
      <c r="CZ49" s="731"/>
      <c r="DA49" s="732"/>
      <c r="DB49" s="730"/>
      <c r="DC49" s="731"/>
      <c r="DD49" s="731"/>
      <c r="DE49" s="731"/>
      <c r="DF49" s="732"/>
      <c r="DG49" s="730"/>
      <c r="DH49" s="731"/>
      <c r="DI49" s="731"/>
      <c r="DJ49" s="731"/>
      <c r="DK49" s="732"/>
      <c r="DL49" s="730"/>
      <c r="DM49" s="731"/>
      <c r="DN49" s="731"/>
      <c r="DO49" s="731"/>
      <c r="DP49" s="732"/>
      <c r="DQ49" s="730"/>
      <c r="DR49" s="731"/>
      <c r="DS49" s="731"/>
      <c r="DT49" s="731"/>
      <c r="DU49" s="732"/>
      <c r="DV49" s="763"/>
      <c r="DW49" s="764"/>
      <c r="DX49" s="764"/>
      <c r="DY49" s="764"/>
      <c r="DZ49" s="766"/>
      <c r="EA49" s="224"/>
    </row>
    <row r="50" spans="1:131" ht="26.25" customHeight="1" x14ac:dyDescent="0.2">
      <c r="A50" s="232">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5"/>
      <c r="BP50" s="235"/>
      <c r="BQ50" s="232">
        <v>44</v>
      </c>
      <c r="BR50" s="233"/>
      <c r="BS50" s="763"/>
      <c r="BT50" s="764"/>
      <c r="BU50" s="764"/>
      <c r="BV50" s="764"/>
      <c r="BW50" s="764"/>
      <c r="BX50" s="764"/>
      <c r="BY50" s="764"/>
      <c r="BZ50" s="764"/>
      <c r="CA50" s="764"/>
      <c r="CB50" s="764"/>
      <c r="CC50" s="764"/>
      <c r="CD50" s="764"/>
      <c r="CE50" s="764"/>
      <c r="CF50" s="764"/>
      <c r="CG50" s="765"/>
      <c r="CH50" s="730"/>
      <c r="CI50" s="731"/>
      <c r="CJ50" s="731"/>
      <c r="CK50" s="731"/>
      <c r="CL50" s="732"/>
      <c r="CM50" s="730"/>
      <c r="CN50" s="731"/>
      <c r="CO50" s="731"/>
      <c r="CP50" s="731"/>
      <c r="CQ50" s="732"/>
      <c r="CR50" s="730"/>
      <c r="CS50" s="731"/>
      <c r="CT50" s="731"/>
      <c r="CU50" s="731"/>
      <c r="CV50" s="732"/>
      <c r="CW50" s="730"/>
      <c r="CX50" s="731"/>
      <c r="CY50" s="731"/>
      <c r="CZ50" s="731"/>
      <c r="DA50" s="732"/>
      <c r="DB50" s="730"/>
      <c r="DC50" s="731"/>
      <c r="DD50" s="731"/>
      <c r="DE50" s="731"/>
      <c r="DF50" s="732"/>
      <c r="DG50" s="730"/>
      <c r="DH50" s="731"/>
      <c r="DI50" s="731"/>
      <c r="DJ50" s="731"/>
      <c r="DK50" s="732"/>
      <c r="DL50" s="730"/>
      <c r="DM50" s="731"/>
      <c r="DN50" s="731"/>
      <c r="DO50" s="731"/>
      <c r="DP50" s="732"/>
      <c r="DQ50" s="730"/>
      <c r="DR50" s="731"/>
      <c r="DS50" s="731"/>
      <c r="DT50" s="731"/>
      <c r="DU50" s="732"/>
      <c r="DV50" s="763"/>
      <c r="DW50" s="764"/>
      <c r="DX50" s="764"/>
      <c r="DY50" s="764"/>
      <c r="DZ50" s="766"/>
      <c r="EA50" s="224"/>
    </row>
    <row r="51" spans="1:131" ht="26.25" customHeight="1" x14ac:dyDescent="0.2">
      <c r="A51" s="232">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5"/>
      <c r="BP51" s="235"/>
      <c r="BQ51" s="232">
        <v>45</v>
      </c>
      <c r="BR51" s="233"/>
      <c r="BS51" s="763"/>
      <c r="BT51" s="764"/>
      <c r="BU51" s="764"/>
      <c r="BV51" s="764"/>
      <c r="BW51" s="764"/>
      <c r="BX51" s="764"/>
      <c r="BY51" s="764"/>
      <c r="BZ51" s="764"/>
      <c r="CA51" s="764"/>
      <c r="CB51" s="764"/>
      <c r="CC51" s="764"/>
      <c r="CD51" s="764"/>
      <c r="CE51" s="764"/>
      <c r="CF51" s="764"/>
      <c r="CG51" s="765"/>
      <c r="CH51" s="730"/>
      <c r="CI51" s="731"/>
      <c r="CJ51" s="731"/>
      <c r="CK51" s="731"/>
      <c r="CL51" s="732"/>
      <c r="CM51" s="730"/>
      <c r="CN51" s="731"/>
      <c r="CO51" s="731"/>
      <c r="CP51" s="731"/>
      <c r="CQ51" s="732"/>
      <c r="CR51" s="730"/>
      <c r="CS51" s="731"/>
      <c r="CT51" s="731"/>
      <c r="CU51" s="731"/>
      <c r="CV51" s="732"/>
      <c r="CW51" s="730"/>
      <c r="CX51" s="731"/>
      <c r="CY51" s="731"/>
      <c r="CZ51" s="731"/>
      <c r="DA51" s="732"/>
      <c r="DB51" s="730"/>
      <c r="DC51" s="731"/>
      <c r="DD51" s="731"/>
      <c r="DE51" s="731"/>
      <c r="DF51" s="732"/>
      <c r="DG51" s="730"/>
      <c r="DH51" s="731"/>
      <c r="DI51" s="731"/>
      <c r="DJ51" s="731"/>
      <c r="DK51" s="732"/>
      <c r="DL51" s="730"/>
      <c r="DM51" s="731"/>
      <c r="DN51" s="731"/>
      <c r="DO51" s="731"/>
      <c r="DP51" s="732"/>
      <c r="DQ51" s="730"/>
      <c r="DR51" s="731"/>
      <c r="DS51" s="731"/>
      <c r="DT51" s="731"/>
      <c r="DU51" s="732"/>
      <c r="DV51" s="763"/>
      <c r="DW51" s="764"/>
      <c r="DX51" s="764"/>
      <c r="DY51" s="764"/>
      <c r="DZ51" s="766"/>
      <c r="EA51" s="224"/>
    </row>
    <row r="52" spans="1:131" ht="26.25" customHeight="1" x14ac:dyDescent="0.2">
      <c r="A52" s="232">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5"/>
      <c r="BP52" s="235"/>
      <c r="BQ52" s="232">
        <v>46</v>
      </c>
      <c r="BR52" s="233"/>
      <c r="BS52" s="763"/>
      <c r="BT52" s="764"/>
      <c r="BU52" s="764"/>
      <c r="BV52" s="764"/>
      <c r="BW52" s="764"/>
      <c r="BX52" s="764"/>
      <c r="BY52" s="764"/>
      <c r="BZ52" s="764"/>
      <c r="CA52" s="764"/>
      <c r="CB52" s="764"/>
      <c r="CC52" s="764"/>
      <c r="CD52" s="764"/>
      <c r="CE52" s="764"/>
      <c r="CF52" s="764"/>
      <c r="CG52" s="765"/>
      <c r="CH52" s="730"/>
      <c r="CI52" s="731"/>
      <c r="CJ52" s="731"/>
      <c r="CK52" s="731"/>
      <c r="CL52" s="732"/>
      <c r="CM52" s="730"/>
      <c r="CN52" s="731"/>
      <c r="CO52" s="731"/>
      <c r="CP52" s="731"/>
      <c r="CQ52" s="732"/>
      <c r="CR52" s="730"/>
      <c r="CS52" s="731"/>
      <c r="CT52" s="731"/>
      <c r="CU52" s="731"/>
      <c r="CV52" s="732"/>
      <c r="CW52" s="730"/>
      <c r="CX52" s="731"/>
      <c r="CY52" s="731"/>
      <c r="CZ52" s="731"/>
      <c r="DA52" s="732"/>
      <c r="DB52" s="730"/>
      <c r="DC52" s="731"/>
      <c r="DD52" s="731"/>
      <c r="DE52" s="731"/>
      <c r="DF52" s="732"/>
      <c r="DG52" s="730"/>
      <c r="DH52" s="731"/>
      <c r="DI52" s="731"/>
      <c r="DJ52" s="731"/>
      <c r="DK52" s="732"/>
      <c r="DL52" s="730"/>
      <c r="DM52" s="731"/>
      <c r="DN52" s="731"/>
      <c r="DO52" s="731"/>
      <c r="DP52" s="732"/>
      <c r="DQ52" s="730"/>
      <c r="DR52" s="731"/>
      <c r="DS52" s="731"/>
      <c r="DT52" s="731"/>
      <c r="DU52" s="732"/>
      <c r="DV52" s="763"/>
      <c r="DW52" s="764"/>
      <c r="DX52" s="764"/>
      <c r="DY52" s="764"/>
      <c r="DZ52" s="766"/>
      <c r="EA52" s="224"/>
    </row>
    <row r="53" spans="1:131" ht="26.25" customHeight="1" x14ac:dyDescent="0.2">
      <c r="A53" s="232">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5"/>
      <c r="BP53" s="235"/>
      <c r="BQ53" s="232">
        <v>47</v>
      </c>
      <c r="BR53" s="233"/>
      <c r="BS53" s="763"/>
      <c r="BT53" s="764"/>
      <c r="BU53" s="764"/>
      <c r="BV53" s="764"/>
      <c r="BW53" s="764"/>
      <c r="BX53" s="764"/>
      <c r="BY53" s="764"/>
      <c r="BZ53" s="764"/>
      <c r="CA53" s="764"/>
      <c r="CB53" s="764"/>
      <c r="CC53" s="764"/>
      <c r="CD53" s="764"/>
      <c r="CE53" s="764"/>
      <c r="CF53" s="764"/>
      <c r="CG53" s="765"/>
      <c r="CH53" s="730"/>
      <c r="CI53" s="731"/>
      <c r="CJ53" s="731"/>
      <c r="CK53" s="731"/>
      <c r="CL53" s="732"/>
      <c r="CM53" s="730"/>
      <c r="CN53" s="731"/>
      <c r="CO53" s="731"/>
      <c r="CP53" s="731"/>
      <c r="CQ53" s="732"/>
      <c r="CR53" s="730"/>
      <c r="CS53" s="731"/>
      <c r="CT53" s="731"/>
      <c r="CU53" s="731"/>
      <c r="CV53" s="732"/>
      <c r="CW53" s="730"/>
      <c r="CX53" s="731"/>
      <c r="CY53" s="731"/>
      <c r="CZ53" s="731"/>
      <c r="DA53" s="732"/>
      <c r="DB53" s="730"/>
      <c r="DC53" s="731"/>
      <c r="DD53" s="731"/>
      <c r="DE53" s="731"/>
      <c r="DF53" s="732"/>
      <c r="DG53" s="730"/>
      <c r="DH53" s="731"/>
      <c r="DI53" s="731"/>
      <c r="DJ53" s="731"/>
      <c r="DK53" s="732"/>
      <c r="DL53" s="730"/>
      <c r="DM53" s="731"/>
      <c r="DN53" s="731"/>
      <c r="DO53" s="731"/>
      <c r="DP53" s="732"/>
      <c r="DQ53" s="730"/>
      <c r="DR53" s="731"/>
      <c r="DS53" s="731"/>
      <c r="DT53" s="731"/>
      <c r="DU53" s="732"/>
      <c r="DV53" s="763"/>
      <c r="DW53" s="764"/>
      <c r="DX53" s="764"/>
      <c r="DY53" s="764"/>
      <c r="DZ53" s="766"/>
      <c r="EA53" s="224"/>
    </row>
    <row r="54" spans="1:131" ht="26.25" customHeight="1" x14ac:dyDescent="0.2">
      <c r="A54" s="232">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5"/>
      <c r="BP54" s="235"/>
      <c r="BQ54" s="232">
        <v>48</v>
      </c>
      <c r="BR54" s="233"/>
      <c r="BS54" s="763"/>
      <c r="BT54" s="764"/>
      <c r="BU54" s="764"/>
      <c r="BV54" s="764"/>
      <c r="BW54" s="764"/>
      <c r="BX54" s="764"/>
      <c r="BY54" s="764"/>
      <c r="BZ54" s="764"/>
      <c r="CA54" s="764"/>
      <c r="CB54" s="764"/>
      <c r="CC54" s="764"/>
      <c r="CD54" s="764"/>
      <c r="CE54" s="764"/>
      <c r="CF54" s="764"/>
      <c r="CG54" s="765"/>
      <c r="CH54" s="730"/>
      <c r="CI54" s="731"/>
      <c r="CJ54" s="731"/>
      <c r="CK54" s="731"/>
      <c r="CL54" s="732"/>
      <c r="CM54" s="730"/>
      <c r="CN54" s="731"/>
      <c r="CO54" s="731"/>
      <c r="CP54" s="731"/>
      <c r="CQ54" s="732"/>
      <c r="CR54" s="730"/>
      <c r="CS54" s="731"/>
      <c r="CT54" s="731"/>
      <c r="CU54" s="731"/>
      <c r="CV54" s="732"/>
      <c r="CW54" s="730"/>
      <c r="CX54" s="731"/>
      <c r="CY54" s="731"/>
      <c r="CZ54" s="731"/>
      <c r="DA54" s="732"/>
      <c r="DB54" s="730"/>
      <c r="DC54" s="731"/>
      <c r="DD54" s="731"/>
      <c r="DE54" s="731"/>
      <c r="DF54" s="732"/>
      <c r="DG54" s="730"/>
      <c r="DH54" s="731"/>
      <c r="DI54" s="731"/>
      <c r="DJ54" s="731"/>
      <c r="DK54" s="732"/>
      <c r="DL54" s="730"/>
      <c r="DM54" s="731"/>
      <c r="DN54" s="731"/>
      <c r="DO54" s="731"/>
      <c r="DP54" s="732"/>
      <c r="DQ54" s="730"/>
      <c r="DR54" s="731"/>
      <c r="DS54" s="731"/>
      <c r="DT54" s="731"/>
      <c r="DU54" s="732"/>
      <c r="DV54" s="763"/>
      <c r="DW54" s="764"/>
      <c r="DX54" s="764"/>
      <c r="DY54" s="764"/>
      <c r="DZ54" s="766"/>
      <c r="EA54" s="224"/>
    </row>
    <row r="55" spans="1:131" ht="26.25" customHeight="1" x14ac:dyDescent="0.2">
      <c r="A55" s="232">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5"/>
      <c r="BP55" s="235"/>
      <c r="BQ55" s="232">
        <v>49</v>
      </c>
      <c r="BR55" s="233"/>
      <c r="BS55" s="763"/>
      <c r="BT55" s="764"/>
      <c r="BU55" s="764"/>
      <c r="BV55" s="764"/>
      <c r="BW55" s="764"/>
      <c r="BX55" s="764"/>
      <c r="BY55" s="764"/>
      <c r="BZ55" s="764"/>
      <c r="CA55" s="764"/>
      <c r="CB55" s="764"/>
      <c r="CC55" s="764"/>
      <c r="CD55" s="764"/>
      <c r="CE55" s="764"/>
      <c r="CF55" s="764"/>
      <c r="CG55" s="765"/>
      <c r="CH55" s="730"/>
      <c r="CI55" s="731"/>
      <c r="CJ55" s="731"/>
      <c r="CK55" s="731"/>
      <c r="CL55" s="732"/>
      <c r="CM55" s="730"/>
      <c r="CN55" s="731"/>
      <c r="CO55" s="731"/>
      <c r="CP55" s="731"/>
      <c r="CQ55" s="732"/>
      <c r="CR55" s="730"/>
      <c r="CS55" s="731"/>
      <c r="CT55" s="731"/>
      <c r="CU55" s="731"/>
      <c r="CV55" s="732"/>
      <c r="CW55" s="730"/>
      <c r="CX55" s="731"/>
      <c r="CY55" s="731"/>
      <c r="CZ55" s="731"/>
      <c r="DA55" s="732"/>
      <c r="DB55" s="730"/>
      <c r="DC55" s="731"/>
      <c r="DD55" s="731"/>
      <c r="DE55" s="731"/>
      <c r="DF55" s="732"/>
      <c r="DG55" s="730"/>
      <c r="DH55" s="731"/>
      <c r="DI55" s="731"/>
      <c r="DJ55" s="731"/>
      <c r="DK55" s="732"/>
      <c r="DL55" s="730"/>
      <c r="DM55" s="731"/>
      <c r="DN55" s="731"/>
      <c r="DO55" s="731"/>
      <c r="DP55" s="732"/>
      <c r="DQ55" s="730"/>
      <c r="DR55" s="731"/>
      <c r="DS55" s="731"/>
      <c r="DT55" s="731"/>
      <c r="DU55" s="732"/>
      <c r="DV55" s="763"/>
      <c r="DW55" s="764"/>
      <c r="DX55" s="764"/>
      <c r="DY55" s="764"/>
      <c r="DZ55" s="766"/>
      <c r="EA55" s="224"/>
    </row>
    <row r="56" spans="1:131" ht="26.25" customHeight="1" x14ac:dyDescent="0.2">
      <c r="A56" s="232">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5"/>
      <c r="BP56" s="235"/>
      <c r="BQ56" s="232">
        <v>50</v>
      </c>
      <c r="BR56" s="233"/>
      <c r="BS56" s="763"/>
      <c r="BT56" s="764"/>
      <c r="BU56" s="764"/>
      <c r="BV56" s="764"/>
      <c r="BW56" s="764"/>
      <c r="BX56" s="764"/>
      <c r="BY56" s="764"/>
      <c r="BZ56" s="764"/>
      <c r="CA56" s="764"/>
      <c r="CB56" s="764"/>
      <c r="CC56" s="764"/>
      <c r="CD56" s="764"/>
      <c r="CE56" s="764"/>
      <c r="CF56" s="764"/>
      <c r="CG56" s="765"/>
      <c r="CH56" s="730"/>
      <c r="CI56" s="731"/>
      <c r="CJ56" s="731"/>
      <c r="CK56" s="731"/>
      <c r="CL56" s="732"/>
      <c r="CM56" s="730"/>
      <c r="CN56" s="731"/>
      <c r="CO56" s="731"/>
      <c r="CP56" s="731"/>
      <c r="CQ56" s="732"/>
      <c r="CR56" s="730"/>
      <c r="CS56" s="731"/>
      <c r="CT56" s="731"/>
      <c r="CU56" s="731"/>
      <c r="CV56" s="732"/>
      <c r="CW56" s="730"/>
      <c r="CX56" s="731"/>
      <c r="CY56" s="731"/>
      <c r="CZ56" s="731"/>
      <c r="DA56" s="732"/>
      <c r="DB56" s="730"/>
      <c r="DC56" s="731"/>
      <c r="DD56" s="731"/>
      <c r="DE56" s="731"/>
      <c r="DF56" s="732"/>
      <c r="DG56" s="730"/>
      <c r="DH56" s="731"/>
      <c r="DI56" s="731"/>
      <c r="DJ56" s="731"/>
      <c r="DK56" s="732"/>
      <c r="DL56" s="730"/>
      <c r="DM56" s="731"/>
      <c r="DN56" s="731"/>
      <c r="DO56" s="731"/>
      <c r="DP56" s="732"/>
      <c r="DQ56" s="730"/>
      <c r="DR56" s="731"/>
      <c r="DS56" s="731"/>
      <c r="DT56" s="731"/>
      <c r="DU56" s="732"/>
      <c r="DV56" s="763"/>
      <c r="DW56" s="764"/>
      <c r="DX56" s="764"/>
      <c r="DY56" s="764"/>
      <c r="DZ56" s="766"/>
      <c r="EA56" s="224"/>
    </row>
    <row r="57" spans="1:131" ht="26.25" customHeight="1" x14ac:dyDescent="0.2">
      <c r="A57" s="232">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5"/>
      <c r="BP57" s="235"/>
      <c r="BQ57" s="232">
        <v>51</v>
      </c>
      <c r="BR57" s="233"/>
      <c r="BS57" s="763"/>
      <c r="BT57" s="764"/>
      <c r="BU57" s="764"/>
      <c r="BV57" s="764"/>
      <c r="BW57" s="764"/>
      <c r="BX57" s="764"/>
      <c r="BY57" s="764"/>
      <c r="BZ57" s="764"/>
      <c r="CA57" s="764"/>
      <c r="CB57" s="764"/>
      <c r="CC57" s="764"/>
      <c r="CD57" s="764"/>
      <c r="CE57" s="764"/>
      <c r="CF57" s="764"/>
      <c r="CG57" s="765"/>
      <c r="CH57" s="730"/>
      <c r="CI57" s="731"/>
      <c r="CJ57" s="731"/>
      <c r="CK57" s="731"/>
      <c r="CL57" s="732"/>
      <c r="CM57" s="730"/>
      <c r="CN57" s="731"/>
      <c r="CO57" s="731"/>
      <c r="CP57" s="731"/>
      <c r="CQ57" s="732"/>
      <c r="CR57" s="730"/>
      <c r="CS57" s="731"/>
      <c r="CT57" s="731"/>
      <c r="CU57" s="731"/>
      <c r="CV57" s="732"/>
      <c r="CW57" s="730"/>
      <c r="CX57" s="731"/>
      <c r="CY57" s="731"/>
      <c r="CZ57" s="731"/>
      <c r="DA57" s="732"/>
      <c r="DB57" s="730"/>
      <c r="DC57" s="731"/>
      <c r="DD57" s="731"/>
      <c r="DE57" s="731"/>
      <c r="DF57" s="732"/>
      <c r="DG57" s="730"/>
      <c r="DH57" s="731"/>
      <c r="DI57" s="731"/>
      <c r="DJ57" s="731"/>
      <c r="DK57" s="732"/>
      <c r="DL57" s="730"/>
      <c r="DM57" s="731"/>
      <c r="DN57" s="731"/>
      <c r="DO57" s="731"/>
      <c r="DP57" s="732"/>
      <c r="DQ57" s="730"/>
      <c r="DR57" s="731"/>
      <c r="DS57" s="731"/>
      <c r="DT57" s="731"/>
      <c r="DU57" s="732"/>
      <c r="DV57" s="763"/>
      <c r="DW57" s="764"/>
      <c r="DX57" s="764"/>
      <c r="DY57" s="764"/>
      <c r="DZ57" s="766"/>
      <c r="EA57" s="224"/>
    </row>
    <row r="58" spans="1:131" ht="26.25" customHeight="1" x14ac:dyDescent="0.2">
      <c r="A58" s="232">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5"/>
      <c r="BP58" s="235"/>
      <c r="BQ58" s="232">
        <v>52</v>
      </c>
      <c r="BR58" s="233"/>
      <c r="BS58" s="763"/>
      <c r="BT58" s="764"/>
      <c r="BU58" s="764"/>
      <c r="BV58" s="764"/>
      <c r="BW58" s="764"/>
      <c r="BX58" s="764"/>
      <c r="BY58" s="764"/>
      <c r="BZ58" s="764"/>
      <c r="CA58" s="764"/>
      <c r="CB58" s="764"/>
      <c r="CC58" s="764"/>
      <c r="CD58" s="764"/>
      <c r="CE58" s="764"/>
      <c r="CF58" s="764"/>
      <c r="CG58" s="765"/>
      <c r="CH58" s="730"/>
      <c r="CI58" s="731"/>
      <c r="CJ58" s="731"/>
      <c r="CK58" s="731"/>
      <c r="CL58" s="732"/>
      <c r="CM58" s="730"/>
      <c r="CN58" s="731"/>
      <c r="CO58" s="731"/>
      <c r="CP58" s="731"/>
      <c r="CQ58" s="732"/>
      <c r="CR58" s="730"/>
      <c r="CS58" s="731"/>
      <c r="CT58" s="731"/>
      <c r="CU58" s="731"/>
      <c r="CV58" s="732"/>
      <c r="CW58" s="730"/>
      <c r="CX58" s="731"/>
      <c r="CY58" s="731"/>
      <c r="CZ58" s="731"/>
      <c r="DA58" s="732"/>
      <c r="DB58" s="730"/>
      <c r="DC58" s="731"/>
      <c r="DD58" s="731"/>
      <c r="DE58" s="731"/>
      <c r="DF58" s="732"/>
      <c r="DG58" s="730"/>
      <c r="DH58" s="731"/>
      <c r="DI58" s="731"/>
      <c r="DJ58" s="731"/>
      <c r="DK58" s="732"/>
      <c r="DL58" s="730"/>
      <c r="DM58" s="731"/>
      <c r="DN58" s="731"/>
      <c r="DO58" s="731"/>
      <c r="DP58" s="732"/>
      <c r="DQ58" s="730"/>
      <c r="DR58" s="731"/>
      <c r="DS58" s="731"/>
      <c r="DT58" s="731"/>
      <c r="DU58" s="732"/>
      <c r="DV58" s="763"/>
      <c r="DW58" s="764"/>
      <c r="DX58" s="764"/>
      <c r="DY58" s="764"/>
      <c r="DZ58" s="766"/>
      <c r="EA58" s="224"/>
    </row>
    <row r="59" spans="1:131" ht="26.25" customHeight="1" x14ac:dyDescent="0.2">
      <c r="A59" s="232">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5"/>
      <c r="BP59" s="235"/>
      <c r="BQ59" s="232">
        <v>53</v>
      </c>
      <c r="BR59" s="233"/>
      <c r="BS59" s="763"/>
      <c r="BT59" s="764"/>
      <c r="BU59" s="764"/>
      <c r="BV59" s="764"/>
      <c r="BW59" s="764"/>
      <c r="BX59" s="764"/>
      <c r="BY59" s="764"/>
      <c r="BZ59" s="764"/>
      <c r="CA59" s="764"/>
      <c r="CB59" s="764"/>
      <c r="CC59" s="764"/>
      <c r="CD59" s="764"/>
      <c r="CE59" s="764"/>
      <c r="CF59" s="764"/>
      <c r="CG59" s="765"/>
      <c r="CH59" s="730"/>
      <c r="CI59" s="731"/>
      <c r="CJ59" s="731"/>
      <c r="CK59" s="731"/>
      <c r="CL59" s="732"/>
      <c r="CM59" s="730"/>
      <c r="CN59" s="731"/>
      <c r="CO59" s="731"/>
      <c r="CP59" s="731"/>
      <c r="CQ59" s="732"/>
      <c r="CR59" s="730"/>
      <c r="CS59" s="731"/>
      <c r="CT59" s="731"/>
      <c r="CU59" s="731"/>
      <c r="CV59" s="732"/>
      <c r="CW59" s="730"/>
      <c r="CX59" s="731"/>
      <c r="CY59" s="731"/>
      <c r="CZ59" s="731"/>
      <c r="DA59" s="732"/>
      <c r="DB59" s="730"/>
      <c r="DC59" s="731"/>
      <c r="DD59" s="731"/>
      <c r="DE59" s="731"/>
      <c r="DF59" s="732"/>
      <c r="DG59" s="730"/>
      <c r="DH59" s="731"/>
      <c r="DI59" s="731"/>
      <c r="DJ59" s="731"/>
      <c r="DK59" s="732"/>
      <c r="DL59" s="730"/>
      <c r="DM59" s="731"/>
      <c r="DN59" s="731"/>
      <c r="DO59" s="731"/>
      <c r="DP59" s="732"/>
      <c r="DQ59" s="730"/>
      <c r="DR59" s="731"/>
      <c r="DS59" s="731"/>
      <c r="DT59" s="731"/>
      <c r="DU59" s="732"/>
      <c r="DV59" s="763"/>
      <c r="DW59" s="764"/>
      <c r="DX59" s="764"/>
      <c r="DY59" s="764"/>
      <c r="DZ59" s="766"/>
      <c r="EA59" s="224"/>
    </row>
    <row r="60" spans="1:131" ht="26.25" customHeight="1" x14ac:dyDescent="0.2">
      <c r="A60" s="232">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5"/>
      <c r="BP60" s="235"/>
      <c r="BQ60" s="232">
        <v>54</v>
      </c>
      <c r="BR60" s="233"/>
      <c r="BS60" s="763"/>
      <c r="BT60" s="764"/>
      <c r="BU60" s="764"/>
      <c r="BV60" s="764"/>
      <c r="BW60" s="764"/>
      <c r="BX60" s="764"/>
      <c r="BY60" s="764"/>
      <c r="BZ60" s="764"/>
      <c r="CA60" s="764"/>
      <c r="CB60" s="764"/>
      <c r="CC60" s="764"/>
      <c r="CD60" s="764"/>
      <c r="CE60" s="764"/>
      <c r="CF60" s="764"/>
      <c r="CG60" s="765"/>
      <c r="CH60" s="730"/>
      <c r="CI60" s="731"/>
      <c r="CJ60" s="731"/>
      <c r="CK60" s="731"/>
      <c r="CL60" s="732"/>
      <c r="CM60" s="730"/>
      <c r="CN60" s="731"/>
      <c r="CO60" s="731"/>
      <c r="CP60" s="731"/>
      <c r="CQ60" s="732"/>
      <c r="CR60" s="730"/>
      <c r="CS60" s="731"/>
      <c r="CT60" s="731"/>
      <c r="CU60" s="731"/>
      <c r="CV60" s="732"/>
      <c r="CW60" s="730"/>
      <c r="CX60" s="731"/>
      <c r="CY60" s="731"/>
      <c r="CZ60" s="731"/>
      <c r="DA60" s="732"/>
      <c r="DB60" s="730"/>
      <c r="DC60" s="731"/>
      <c r="DD60" s="731"/>
      <c r="DE60" s="731"/>
      <c r="DF60" s="732"/>
      <c r="DG60" s="730"/>
      <c r="DH60" s="731"/>
      <c r="DI60" s="731"/>
      <c r="DJ60" s="731"/>
      <c r="DK60" s="732"/>
      <c r="DL60" s="730"/>
      <c r="DM60" s="731"/>
      <c r="DN60" s="731"/>
      <c r="DO60" s="731"/>
      <c r="DP60" s="732"/>
      <c r="DQ60" s="730"/>
      <c r="DR60" s="731"/>
      <c r="DS60" s="731"/>
      <c r="DT60" s="731"/>
      <c r="DU60" s="732"/>
      <c r="DV60" s="763"/>
      <c r="DW60" s="764"/>
      <c r="DX60" s="764"/>
      <c r="DY60" s="764"/>
      <c r="DZ60" s="766"/>
      <c r="EA60" s="224"/>
    </row>
    <row r="61" spans="1:131" ht="26.25" customHeight="1" thickBot="1" x14ac:dyDescent="0.25">
      <c r="A61" s="232">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5"/>
      <c r="BP61" s="235"/>
      <c r="BQ61" s="232">
        <v>55</v>
      </c>
      <c r="BR61" s="233"/>
      <c r="BS61" s="763"/>
      <c r="BT61" s="764"/>
      <c r="BU61" s="764"/>
      <c r="BV61" s="764"/>
      <c r="BW61" s="764"/>
      <c r="BX61" s="764"/>
      <c r="BY61" s="764"/>
      <c r="BZ61" s="764"/>
      <c r="CA61" s="764"/>
      <c r="CB61" s="764"/>
      <c r="CC61" s="764"/>
      <c r="CD61" s="764"/>
      <c r="CE61" s="764"/>
      <c r="CF61" s="764"/>
      <c r="CG61" s="765"/>
      <c r="CH61" s="730"/>
      <c r="CI61" s="731"/>
      <c r="CJ61" s="731"/>
      <c r="CK61" s="731"/>
      <c r="CL61" s="732"/>
      <c r="CM61" s="730"/>
      <c r="CN61" s="731"/>
      <c r="CO61" s="731"/>
      <c r="CP61" s="731"/>
      <c r="CQ61" s="732"/>
      <c r="CR61" s="730"/>
      <c r="CS61" s="731"/>
      <c r="CT61" s="731"/>
      <c r="CU61" s="731"/>
      <c r="CV61" s="732"/>
      <c r="CW61" s="730"/>
      <c r="CX61" s="731"/>
      <c r="CY61" s="731"/>
      <c r="CZ61" s="731"/>
      <c r="DA61" s="732"/>
      <c r="DB61" s="730"/>
      <c r="DC61" s="731"/>
      <c r="DD61" s="731"/>
      <c r="DE61" s="731"/>
      <c r="DF61" s="732"/>
      <c r="DG61" s="730"/>
      <c r="DH61" s="731"/>
      <c r="DI61" s="731"/>
      <c r="DJ61" s="731"/>
      <c r="DK61" s="732"/>
      <c r="DL61" s="730"/>
      <c r="DM61" s="731"/>
      <c r="DN61" s="731"/>
      <c r="DO61" s="731"/>
      <c r="DP61" s="732"/>
      <c r="DQ61" s="730"/>
      <c r="DR61" s="731"/>
      <c r="DS61" s="731"/>
      <c r="DT61" s="731"/>
      <c r="DU61" s="732"/>
      <c r="DV61" s="763"/>
      <c r="DW61" s="764"/>
      <c r="DX61" s="764"/>
      <c r="DY61" s="764"/>
      <c r="DZ61" s="766"/>
      <c r="EA61" s="224"/>
    </row>
    <row r="62" spans="1:131" ht="26.25" customHeight="1" x14ac:dyDescent="0.2">
      <c r="A62" s="232">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391</v>
      </c>
      <c r="BK62" s="793"/>
      <c r="BL62" s="793"/>
      <c r="BM62" s="793"/>
      <c r="BN62" s="794"/>
      <c r="BO62" s="235"/>
      <c r="BP62" s="235"/>
      <c r="BQ62" s="232">
        <v>56</v>
      </c>
      <c r="BR62" s="233"/>
      <c r="BS62" s="763"/>
      <c r="BT62" s="764"/>
      <c r="BU62" s="764"/>
      <c r="BV62" s="764"/>
      <c r="BW62" s="764"/>
      <c r="BX62" s="764"/>
      <c r="BY62" s="764"/>
      <c r="BZ62" s="764"/>
      <c r="CA62" s="764"/>
      <c r="CB62" s="764"/>
      <c r="CC62" s="764"/>
      <c r="CD62" s="764"/>
      <c r="CE62" s="764"/>
      <c r="CF62" s="764"/>
      <c r="CG62" s="765"/>
      <c r="CH62" s="730"/>
      <c r="CI62" s="731"/>
      <c r="CJ62" s="731"/>
      <c r="CK62" s="731"/>
      <c r="CL62" s="732"/>
      <c r="CM62" s="730"/>
      <c r="CN62" s="731"/>
      <c r="CO62" s="731"/>
      <c r="CP62" s="731"/>
      <c r="CQ62" s="732"/>
      <c r="CR62" s="730"/>
      <c r="CS62" s="731"/>
      <c r="CT62" s="731"/>
      <c r="CU62" s="731"/>
      <c r="CV62" s="732"/>
      <c r="CW62" s="730"/>
      <c r="CX62" s="731"/>
      <c r="CY62" s="731"/>
      <c r="CZ62" s="731"/>
      <c r="DA62" s="732"/>
      <c r="DB62" s="730"/>
      <c r="DC62" s="731"/>
      <c r="DD62" s="731"/>
      <c r="DE62" s="731"/>
      <c r="DF62" s="732"/>
      <c r="DG62" s="730"/>
      <c r="DH62" s="731"/>
      <c r="DI62" s="731"/>
      <c r="DJ62" s="731"/>
      <c r="DK62" s="732"/>
      <c r="DL62" s="730"/>
      <c r="DM62" s="731"/>
      <c r="DN62" s="731"/>
      <c r="DO62" s="731"/>
      <c r="DP62" s="732"/>
      <c r="DQ62" s="730"/>
      <c r="DR62" s="731"/>
      <c r="DS62" s="731"/>
      <c r="DT62" s="731"/>
      <c r="DU62" s="732"/>
      <c r="DV62" s="763"/>
      <c r="DW62" s="764"/>
      <c r="DX62" s="764"/>
      <c r="DY62" s="764"/>
      <c r="DZ62" s="766"/>
      <c r="EA62" s="224"/>
    </row>
    <row r="63" spans="1:131" ht="26.25" customHeight="1" thickBot="1" x14ac:dyDescent="0.25">
      <c r="A63" s="234" t="s">
        <v>376</v>
      </c>
      <c r="B63" s="776" t="s">
        <v>392</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3185</v>
      </c>
      <c r="AG63" s="831"/>
      <c r="AH63" s="831"/>
      <c r="AI63" s="831"/>
      <c r="AJ63" s="832"/>
      <c r="AK63" s="833"/>
      <c r="AL63" s="828"/>
      <c r="AM63" s="828"/>
      <c r="AN63" s="828"/>
      <c r="AO63" s="828"/>
      <c r="AP63" s="831" t="s">
        <v>550</v>
      </c>
      <c r="AQ63" s="831"/>
      <c r="AR63" s="831"/>
      <c r="AS63" s="831"/>
      <c r="AT63" s="831"/>
      <c r="AU63" s="831" t="s">
        <v>550</v>
      </c>
      <c r="AV63" s="831"/>
      <c r="AW63" s="831"/>
      <c r="AX63" s="831"/>
      <c r="AY63" s="831"/>
      <c r="AZ63" s="835"/>
      <c r="BA63" s="835"/>
      <c r="BB63" s="835"/>
      <c r="BC63" s="835"/>
      <c r="BD63" s="835"/>
      <c r="BE63" s="836"/>
      <c r="BF63" s="836"/>
      <c r="BG63" s="836"/>
      <c r="BH63" s="836"/>
      <c r="BI63" s="837"/>
      <c r="BJ63" s="838" t="s">
        <v>122</v>
      </c>
      <c r="BK63" s="839"/>
      <c r="BL63" s="839"/>
      <c r="BM63" s="839"/>
      <c r="BN63" s="840"/>
      <c r="BO63" s="235"/>
      <c r="BP63" s="235"/>
      <c r="BQ63" s="232">
        <v>57</v>
      </c>
      <c r="BR63" s="233"/>
      <c r="BS63" s="763"/>
      <c r="BT63" s="764"/>
      <c r="BU63" s="764"/>
      <c r="BV63" s="764"/>
      <c r="BW63" s="764"/>
      <c r="BX63" s="764"/>
      <c r="BY63" s="764"/>
      <c r="BZ63" s="764"/>
      <c r="CA63" s="764"/>
      <c r="CB63" s="764"/>
      <c r="CC63" s="764"/>
      <c r="CD63" s="764"/>
      <c r="CE63" s="764"/>
      <c r="CF63" s="764"/>
      <c r="CG63" s="765"/>
      <c r="CH63" s="730"/>
      <c r="CI63" s="731"/>
      <c r="CJ63" s="731"/>
      <c r="CK63" s="731"/>
      <c r="CL63" s="732"/>
      <c r="CM63" s="730"/>
      <c r="CN63" s="731"/>
      <c r="CO63" s="731"/>
      <c r="CP63" s="731"/>
      <c r="CQ63" s="732"/>
      <c r="CR63" s="730"/>
      <c r="CS63" s="731"/>
      <c r="CT63" s="731"/>
      <c r="CU63" s="731"/>
      <c r="CV63" s="732"/>
      <c r="CW63" s="730"/>
      <c r="CX63" s="731"/>
      <c r="CY63" s="731"/>
      <c r="CZ63" s="731"/>
      <c r="DA63" s="732"/>
      <c r="DB63" s="730"/>
      <c r="DC63" s="731"/>
      <c r="DD63" s="731"/>
      <c r="DE63" s="731"/>
      <c r="DF63" s="732"/>
      <c r="DG63" s="730"/>
      <c r="DH63" s="731"/>
      <c r="DI63" s="731"/>
      <c r="DJ63" s="731"/>
      <c r="DK63" s="732"/>
      <c r="DL63" s="730"/>
      <c r="DM63" s="731"/>
      <c r="DN63" s="731"/>
      <c r="DO63" s="731"/>
      <c r="DP63" s="732"/>
      <c r="DQ63" s="730"/>
      <c r="DR63" s="731"/>
      <c r="DS63" s="731"/>
      <c r="DT63" s="731"/>
      <c r="DU63" s="732"/>
      <c r="DV63" s="763"/>
      <c r="DW63" s="764"/>
      <c r="DX63" s="764"/>
      <c r="DY63" s="764"/>
      <c r="DZ63" s="766"/>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3"/>
      <c r="BT64" s="764"/>
      <c r="BU64" s="764"/>
      <c r="BV64" s="764"/>
      <c r="BW64" s="764"/>
      <c r="BX64" s="764"/>
      <c r="BY64" s="764"/>
      <c r="BZ64" s="764"/>
      <c r="CA64" s="764"/>
      <c r="CB64" s="764"/>
      <c r="CC64" s="764"/>
      <c r="CD64" s="764"/>
      <c r="CE64" s="764"/>
      <c r="CF64" s="764"/>
      <c r="CG64" s="765"/>
      <c r="CH64" s="730"/>
      <c r="CI64" s="731"/>
      <c r="CJ64" s="731"/>
      <c r="CK64" s="731"/>
      <c r="CL64" s="732"/>
      <c r="CM64" s="730"/>
      <c r="CN64" s="731"/>
      <c r="CO64" s="731"/>
      <c r="CP64" s="731"/>
      <c r="CQ64" s="732"/>
      <c r="CR64" s="730"/>
      <c r="CS64" s="731"/>
      <c r="CT64" s="731"/>
      <c r="CU64" s="731"/>
      <c r="CV64" s="732"/>
      <c r="CW64" s="730"/>
      <c r="CX64" s="731"/>
      <c r="CY64" s="731"/>
      <c r="CZ64" s="731"/>
      <c r="DA64" s="732"/>
      <c r="DB64" s="730"/>
      <c r="DC64" s="731"/>
      <c r="DD64" s="731"/>
      <c r="DE64" s="731"/>
      <c r="DF64" s="732"/>
      <c r="DG64" s="730"/>
      <c r="DH64" s="731"/>
      <c r="DI64" s="731"/>
      <c r="DJ64" s="731"/>
      <c r="DK64" s="732"/>
      <c r="DL64" s="730"/>
      <c r="DM64" s="731"/>
      <c r="DN64" s="731"/>
      <c r="DO64" s="731"/>
      <c r="DP64" s="732"/>
      <c r="DQ64" s="730"/>
      <c r="DR64" s="731"/>
      <c r="DS64" s="731"/>
      <c r="DT64" s="731"/>
      <c r="DU64" s="732"/>
      <c r="DV64" s="763"/>
      <c r="DW64" s="764"/>
      <c r="DX64" s="764"/>
      <c r="DY64" s="764"/>
      <c r="DZ64" s="766"/>
      <c r="EA64" s="224"/>
    </row>
    <row r="65" spans="1:131" ht="26.25" customHeight="1" thickBot="1" x14ac:dyDescent="0.25">
      <c r="A65" s="226" t="s">
        <v>393</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3"/>
      <c r="BT65" s="764"/>
      <c r="BU65" s="764"/>
      <c r="BV65" s="764"/>
      <c r="BW65" s="764"/>
      <c r="BX65" s="764"/>
      <c r="BY65" s="764"/>
      <c r="BZ65" s="764"/>
      <c r="CA65" s="764"/>
      <c r="CB65" s="764"/>
      <c r="CC65" s="764"/>
      <c r="CD65" s="764"/>
      <c r="CE65" s="764"/>
      <c r="CF65" s="764"/>
      <c r="CG65" s="765"/>
      <c r="CH65" s="730"/>
      <c r="CI65" s="731"/>
      <c r="CJ65" s="731"/>
      <c r="CK65" s="731"/>
      <c r="CL65" s="732"/>
      <c r="CM65" s="730"/>
      <c r="CN65" s="731"/>
      <c r="CO65" s="731"/>
      <c r="CP65" s="731"/>
      <c r="CQ65" s="732"/>
      <c r="CR65" s="730"/>
      <c r="CS65" s="731"/>
      <c r="CT65" s="731"/>
      <c r="CU65" s="731"/>
      <c r="CV65" s="732"/>
      <c r="CW65" s="730"/>
      <c r="CX65" s="731"/>
      <c r="CY65" s="731"/>
      <c r="CZ65" s="731"/>
      <c r="DA65" s="732"/>
      <c r="DB65" s="730"/>
      <c r="DC65" s="731"/>
      <c r="DD65" s="731"/>
      <c r="DE65" s="731"/>
      <c r="DF65" s="732"/>
      <c r="DG65" s="730"/>
      <c r="DH65" s="731"/>
      <c r="DI65" s="731"/>
      <c r="DJ65" s="731"/>
      <c r="DK65" s="732"/>
      <c r="DL65" s="730"/>
      <c r="DM65" s="731"/>
      <c r="DN65" s="731"/>
      <c r="DO65" s="731"/>
      <c r="DP65" s="732"/>
      <c r="DQ65" s="730"/>
      <c r="DR65" s="731"/>
      <c r="DS65" s="731"/>
      <c r="DT65" s="731"/>
      <c r="DU65" s="732"/>
      <c r="DV65" s="763"/>
      <c r="DW65" s="764"/>
      <c r="DX65" s="764"/>
      <c r="DY65" s="764"/>
      <c r="DZ65" s="766"/>
      <c r="EA65" s="224"/>
    </row>
    <row r="66" spans="1:131" ht="26.25" customHeight="1" x14ac:dyDescent="0.2">
      <c r="A66" s="714" t="s">
        <v>394</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395</v>
      </c>
      <c r="AV66" s="721"/>
      <c r="AW66" s="721"/>
      <c r="AX66" s="721"/>
      <c r="AY66" s="722"/>
      <c r="AZ66" s="720" t="s">
        <v>364</v>
      </c>
      <c r="BA66" s="721"/>
      <c r="BB66" s="721"/>
      <c r="BC66" s="721"/>
      <c r="BD66" s="727"/>
      <c r="BE66" s="235"/>
      <c r="BF66" s="235"/>
      <c r="BG66" s="235"/>
      <c r="BH66" s="235"/>
      <c r="BI66" s="235"/>
      <c r="BJ66" s="235"/>
      <c r="BK66" s="235"/>
      <c r="BL66" s="235"/>
      <c r="BM66" s="235"/>
      <c r="BN66" s="235"/>
      <c r="BO66" s="235"/>
      <c r="BP66" s="235"/>
      <c r="BQ66" s="232">
        <v>60</v>
      </c>
      <c r="BR66" s="237"/>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2">
      <c r="A68" s="230">
        <v>1</v>
      </c>
      <c r="B68" s="856" t="s">
        <v>538</v>
      </c>
      <c r="C68" s="857"/>
      <c r="D68" s="857"/>
      <c r="E68" s="857"/>
      <c r="F68" s="857"/>
      <c r="G68" s="857"/>
      <c r="H68" s="857"/>
      <c r="I68" s="857"/>
      <c r="J68" s="857"/>
      <c r="K68" s="857"/>
      <c r="L68" s="857"/>
      <c r="M68" s="857"/>
      <c r="N68" s="857"/>
      <c r="O68" s="857"/>
      <c r="P68" s="858"/>
      <c r="Q68" s="859">
        <v>8467</v>
      </c>
      <c r="R68" s="853"/>
      <c r="S68" s="853"/>
      <c r="T68" s="853"/>
      <c r="U68" s="853"/>
      <c r="V68" s="853">
        <v>7990</v>
      </c>
      <c r="W68" s="853"/>
      <c r="X68" s="853"/>
      <c r="Y68" s="853"/>
      <c r="Z68" s="853"/>
      <c r="AA68" s="853">
        <v>477</v>
      </c>
      <c r="AB68" s="853"/>
      <c r="AC68" s="853"/>
      <c r="AD68" s="853"/>
      <c r="AE68" s="853"/>
      <c r="AF68" s="853">
        <v>477</v>
      </c>
      <c r="AG68" s="853"/>
      <c r="AH68" s="853"/>
      <c r="AI68" s="853"/>
      <c r="AJ68" s="853"/>
      <c r="AK68" s="853">
        <v>380</v>
      </c>
      <c r="AL68" s="853"/>
      <c r="AM68" s="853"/>
      <c r="AN68" s="853"/>
      <c r="AO68" s="853"/>
      <c r="AP68" s="853">
        <v>3142</v>
      </c>
      <c r="AQ68" s="853"/>
      <c r="AR68" s="853"/>
      <c r="AS68" s="853"/>
      <c r="AT68" s="853"/>
      <c r="AU68" s="817">
        <v>135</v>
      </c>
      <c r="AV68" s="817"/>
      <c r="AW68" s="817"/>
      <c r="AX68" s="817"/>
      <c r="AY68" s="817"/>
      <c r="AZ68" s="854"/>
      <c r="BA68" s="854"/>
      <c r="BB68" s="854"/>
      <c r="BC68" s="854"/>
      <c r="BD68" s="855"/>
      <c r="BE68" s="235"/>
      <c r="BF68" s="235"/>
      <c r="BG68" s="235"/>
      <c r="BH68" s="235"/>
      <c r="BI68" s="235"/>
      <c r="BJ68" s="235"/>
      <c r="BK68" s="235"/>
      <c r="BL68" s="235"/>
      <c r="BM68" s="235"/>
      <c r="BN68" s="235"/>
      <c r="BO68" s="235"/>
      <c r="BP68" s="235"/>
      <c r="BQ68" s="232">
        <v>62</v>
      </c>
      <c r="BR68" s="237"/>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2">
      <c r="A69" s="232">
        <v>2</v>
      </c>
      <c r="B69" s="860" t="s">
        <v>539</v>
      </c>
      <c r="C69" s="861"/>
      <c r="D69" s="861"/>
      <c r="E69" s="861"/>
      <c r="F69" s="861"/>
      <c r="G69" s="861"/>
      <c r="H69" s="861"/>
      <c r="I69" s="861"/>
      <c r="J69" s="861"/>
      <c r="K69" s="861"/>
      <c r="L69" s="861"/>
      <c r="M69" s="861"/>
      <c r="N69" s="861"/>
      <c r="O69" s="861"/>
      <c r="P69" s="862"/>
      <c r="Q69" s="863">
        <v>221481</v>
      </c>
      <c r="R69" s="817"/>
      <c r="S69" s="817"/>
      <c r="T69" s="817"/>
      <c r="U69" s="817"/>
      <c r="V69" s="817">
        <v>203386</v>
      </c>
      <c r="W69" s="817"/>
      <c r="X69" s="817"/>
      <c r="Y69" s="817"/>
      <c r="Z69" s="817"/>
      <c r="AA69" s="817">
        <v>18095</v>
      </c>
      <c r="AB69" s="817"/>
      <c r="AC69" s="817"/>
      <c r="AD69" s="817"/>
      <c r="AE69" s="817"/>
      <c r="AF69" s="817">
        <v>40934</v>
      </c>
      <c r="AG69" s="817"/>
      <c r="AH69" s="817"/>
      <c r="AI69" s="817"/>
      <c r="AJ69" s="817"/>
      <c r="AK69" s="817" t="s">
        <v>482</v>
      </c>
      <c r="AL69" s="817"/>
      <c r="AM69" s="817"/>
      <c r="AN69" s="817"/>
      <c r="AO69" s="817"/>
      <c r="AP69" s="817" t="s">
        <v>482</v>
      </c>
      <c r="AQ69" s="817"/>
      <c r="AR69" s="817"/>
      <c r="AS69" s="817"/>
      <c r="AT69" s="817"/>
      <c r="AU69" s="817" t="s">
        <v>482</v>
      </c>
      <c r="AV69" s="817"/>
      <c r="AW69" s="817"/>
      <c r="AX69" s="817"/>
      <c r="AY69" s="817"/>
      <c r="AZ69" s="819" t="s">
        <v>543</v>
      </c>
      <c r="BA69" s="819"/>
      <c r="BB69" s="819"/>
      <c r="BC69" s="819"/>
      <c r="BD69" s="820"/>
      <c r="BE69" s="235"/>
      <c r="BF69" s="235"/>
      <c r="BG69" s="235"/>
      <c r="BH69" s="235"/>
      <c r="BI69" s="235"/>
      <c r="BJ69" s="235"/>
      <c r="BK69" s="235"/>
      <c r="BL69" s="235"/>
      <c r="BM69" s="235"/>
      <c r="BN69" s="235"/>
      <c r="BO69" s="235"/>
      <c r="BP69" s="235"/>
      <c r="BQ69" s="232">
        <v>63</v>
      </c>
      <c r="BR69" s="237"/>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2">
      <c r="A70" s="232">
        <v>3</v>
      </c>
      <c r="B70" s="860" t="s">
        <v>540</v>
      </c>
      <c r="C70" s="861"/>
      <c r="D70" s="861"/>
      <c r="E70" s="861"/>
      <c r="F70" s="861"/>
      <c r="G70" s="861"/>
      <c r="H70" s="861"/>
      <c r="I70" s="861"/>
      <c r="J70" s="861"/>
      <c r="K70" s="861"/>
      <c r="L70" s="861"/>
      <c r="M70" s="861"/>
      <c r="N70" s="861"/>
      <c r="O70" s="861"/>
      <c r="P70" s="862"/>
      <c r="Q70" s="863">
        <v>90180</v>
      </c>
      <c r="R70" s="817"/>
      <c r="S70" s="817"/>
      <c r="T70" s="817"/>
      <c r="U70" s="817"/>
      <c r="V70" s="817">
        <v>85061</v>
      </c>
      <c r="W70" s="817"/>
      <c r="X70" s="817"/>
      <c r="Y70" s="817"/>
      <c r="Z70" s="817"/>
      <c r="AA70" s="817">
        <v>5120</v>
      </c>
      <c r="AB70" s="817"/>
      <c r="AC70" s="817"/>
      <c r="AD70" s="817"/>
      <c r="AE70" s="817"/>
      <c r="AF70" s="817">
        <v>4894</v>
      </c>
      <c r="AG70" s="817"/>
      <c r="AH70" s="817"/>
      <c r="AI70" s="817"/>
      <c r="AJ70" s="817"/>
      <c r="AK70" s="817">
        <v>5163</v>
      </c>
      <c r="AL70" s="817"/>
      <c r="AM70" s="817"/>
      <c r="AN70" s="817"/>
      <c r="AO70" s="817"/>
      <c r="AP70" s="817">
        <v>78689</v>
      </c>
      <c r="AQ70" s="817"/>
      <c r="AR70" s="817"/>
      <c r="AS70" s="817"/>
      <c r="AT70" s="817"/>
      <c r="AU70" s="817">
        <v>2833</v>
      </c>
      <c r="AV70" s="817"/>
      <c r="AW70" s="817"/>
      <c r="AX70" s="817"/>
      <c r="AY70" s="817"/>
      <c r="AZ70" s="819"/>
      <c r="BA70" s="819"/>
      <c r="BB70" s="819"/>
      <c r="BC70" s="819"/>
      <c r="BD70" s="820"/>
      <c r="BE70" s="235"/>
      <c r="BF70" s="235"/>
      <c r="BG70" s="235"/>
      <c r="BH70" s="235"/>
      <c r="BI70" s="235"/>
      <c r="BJ70" s="235"/>
      <c r="BK70" s="235"/>
      <c r="BL70" s="235"/>
      <c r="BM70" s="235"/>
      <c r="BN70" s="235"/>
      <c r="BO70" s="235"/>
      <c r="BP70" s="235"/>
      <c r="BQ70" s="232">
        <v>64</v>
      </c>
      <c r="BR70" s="237"/>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2">
      <c r="A71" s="232">
        <v>4</v>
      </c>
      <c r="B71" s="860" t="s">
        <v>541</v>
      </c>
      <c r="C71" s="861"/>
      <c r="D71" s="861"/>
      <c r="E71" s="861"/>
      <c r="F71" s="861"/>
      <c r="G71" s="861"/>
      <c r="H71" s="861"/>
      <c r="I71" s="861"/>
      <c r="J71" s="861"/>
      <c r="K71" s="861"/>
      <c r="L71" s="861"/>
      <c r="M71" s="861"/>
      <c r="N71" s="861"/>
      <c r="O71" s="861"/>
      <c r="P71" s="862"/>
      <c r="Q71" s="863">
        <v>9878</v>
      </c>
      <c r="R71" s="817"/>
      <c r="S71" s="817"/>
      <c r="T71" s="817"/>
      <c r="U71" s="817"/>
      <c r="V71" s="817">
        <v>9787</v>
      </c>
      <c r="W71" s="817"/>
      <c r="X71" s="817"/>
      <c r="Y71" s="817"/>
      <c r="Z71" s="817"/>
      <c r="AA71" s="817">
        <v>92</v>
      </c>
      <c r="AB71" s="817"/>
      <c r="AC71" s="817"/>
      <c r="AD71" s="817"/>
      <c r="AE71" s="817"/>
      <c r="AF71" s="817">
        <v>92</v>
      </c>
      <c r="AG71" s="817"/>
      <c r="AH71" s="817"/>
      <c r="AI71" s="817"/>
      <c r="AJ71" s="817"/>
      <c r="AK71" s="817">
        <v>5083</v>
      </c>
      <c r="AL71" s="817"/>
      <c r="AM71" s="817"/>
      <c r="AN71" s="817"/>
      <c r="AO71" s="817"/>
      <c r="AP71" s="817" t="s">
        <v>482</v>
      </c>
      <c r="AQ71" s="817"/>
      <c r="AR71" s="817"/>
      <c r="AS71" s="817"/>
      <c r="AT71" s="817"/>
      <c r="AU71" s="817" t="s">
        <v>482</v>
      </c>
      <c r="AV71" s="817"/>
      <c r="AW71" s="817"/>
      <c r="AX71" s="817"/>
      <c r="AY71" s="817"/>
      <c r="AZ71" s="819"/>
      <c r="BA71" s="819"/>
      <c r="BB71" s="819"/>
      <c r="BC71" s="819"/>
      <c r="BD71" s="820"/>
      <c r="BE71" s="235"/>
      <c r="BF71" s="235"/>
      <c r="BG71" s="235"/>
      <c r="BH71" s="235"/>
      <c r="BI71" s="235"/>
      <c r="BJ71" s="235"/>
      <c r="BK71" s="235"/>
      <c r="BL71" s="235"/>
      <c r="BM71" s="235"/>
      <c r="BN71" s="235"/>
      <c r="BO71" s="235"/>
      <c r="BP71" s="235"/>
      <c r="BQ71" s="232">
        <v>65</v>
      </c>
      <c r="BR71" s="237"/>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2">
      <c r="A72" s="232">
        <v>5</v>
      </c>
      <c r="B72" s="860" t="s">
        <v>542</v>
      </c>
      <c r="C72" s="861"/>
      <c r="D72" s="861"/>
      <c r="E72" s="861"/>
      <c r="F72" s="861"/>
      <c r="G72" s="861"/>
      <c r="H72" s="861"/>
      <c r="I72" s="861"/>
      <c r="J72" s="861"/>
      <c r="K72" s="861"/>
      <c r="L72" s="861"/>
      <c r="M72" s="861"/>
      <c r="N72" s="861"/>
      <c r="O72" s="861"/>
      <c r="P72" s="862"/>
      <c r="Q72" s="863">
        <v>1600855</v>
      </c>
      <c r="R72" s="817"/>
      <c r="S72" s="817"/>
      <c r="T72" s="817"/>
      <c r="U72" s="817"/>
      <c r="V72" s="817">
        <v>1567252</v>
      </c>
      <c r="W72" s="817"/>
      <c r="X72" s="817"/>
      <c r="Y72" s="817"/>
      <c r="Z72" s="817"/>
      <c r="AA72" s="817">
        <v>33603</v>
      </c>
      <c r="AB72" s="817"/>
      <c r="AC72" s="817"/>
      <c r="AD72" s="817"/>
      <c r="AE72" s="817"/>
      <c r="AF72" s="817">
        <v>33603</v>
      </c>
      <c r="AG72" s="817"/>
      <c r="AH72" s="817"/>
      <c r="AI72" s="817"/>
      <c r="AJ72" s="817"/>
      <c r="AK72" s="817">
        <v>22693</v>
      </c>
      <c r="AL72" s="817"/>
      <c r="AM72" s="817"/>
      <c r="AN72" s="817"/>
      <c r="AO72" s="817"/>
      <c r="AP72" s="817" t="s">
        <v>482</v>
      </c>
      <c r="AQ72" s="817"/>
      <c r="AR72" s="817"/>
      <c r="AS72" s="817"/>
      <c r="AT72" s="817"/>
      <c r="AU72" s="817" t="s">
        <v>482</v>
      </c>
      <c r="AV72" s="817"/>
      <c r="AW72" s="817"/>
      <c r="AX72" s="817"/>
      <c r="AY72" s="817"/>
      <c r="AZ72" s="819"/>
      <c r="BA72" s="819"/>
      <c r="BB72" s="819"/>
      <c r="BC72" s="819"/>
      <c r="BD72" s="820"/>
      <c r="BE72" s="235"/>
      <c r="BF72" s="235"/>
      <c r="BG72" s="235"/>
      <c r="BH72" s="235"/>
      <c r="BI72" s="235"/>
      <c r="BJ72" s="235"/>
      <c r="BK72" s="235"/>
      <c r="BL72" s="235"/>
      <c r="BM72" s="235"/>
      <c r="BN72" s="235"/>
      <c r="BO72" s="235"/>
      <c r="BP72" s="235"/>
      <c r="BQ72" s="232">
        <v>66</v>
      </c>
      <c r="BR72" s="237"/>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2">
      <c r="A73" s="232">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35"/>
      <c r="BF73" s="235"/>
      <c r="BG73" s="235"/>
      <c r="BH73" s="235"/>
      <c r="BI73" s="235"/>
      <c r="BJ73" s="235"/>
      <c r="BK73" s="235"/>
      <c r="BL73" s="235"/>
      <c r="BM73" s="235"/>
      <c r="BN73" s="235"/>
      <c r="BO73" s="235"/>
      <c r="BP73" s="235"/>
      <c r="BQ73" s="232">
        <v>67</v>
      </c>
      <c r="BR73" s="237"/>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2">
      <c r="A74" s="232">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35"/>
      <c r="BF74" s="235"/>
      <c r="BG74" s="235"/>
      <c r="BH74" s="235"/>
      <c r="BI74" s="235"/>
      <c r="BJ74" s="235"/>
      <c r="BK74" s="235"/>
      <c r="BL74" s="235"/>
      <c r="BM74" s="235"/>
      <c r="BN74" s="235"/>
      <c r="BO74" s="235"/>
      <c r="BP74" s="235"/>
      <c r="BQ74" s="232">
        <v>68</v>
      </c>
      <c r="BR74" s="237"/>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2">
      <c r="A75" s="232">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35"/>
      <c r="BF75" s="235"/>
      <c r="BG75" s="235"/>
      <c r="BH75" s="235"/>
      <c r="BI75" s="235"/>
      <c r="BJ75" s="235"/>
      <c r="BK75" s="235"/>
      <c r="BL75" s="235"/>
      <c r="BM75" s="235"/>
      <c r="BN75" s="235"/>
      <c r="BO75" s="235"/>
      <c r="BP75" s="235"/>
      <c r="BQ75" s="232">
        <v>69</v>
      </c>
      <c r="BR75" s="237"/>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2">
      <c r="A76" s="232">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5"/>
      <c r="BF76" s="235"/>
      <c r="BG76" s="235"/>
      <c r="BH76" s="235"/>
      <c r="BI76" s="235"/>
      <c r="BJ76" s="235"/>
      <c r="BK76" s="235"/>
      <c r="BL76" s="235"/>
      <c r="BM76" s="235"/>
      <c r="BN76" s="235"/>
      <c r="BO76" s="235"/>
      <c r="BP76" s="235"/>
      <c r="BQ76" s="232">
        <v>70</v>
      </c>
      <c r="BR76" s="237"/>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2">
      <c r="A77" s="232">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5"/>
      <c r="BF77" s="235"/>
      <c r="BG77" s="235"/>
      <c r="BH77" s="235"/>
      <c r="BI77" s="235"/>
      <c r="BJ77" s="235"/>
      <c r="BK77" s="235"/>
      <c r="BL77" s="235"/>
      <c r="BM77" s="235"/>
      <c r="BN77" s="235"/>
      <c r="BO77" s="235"/>
      <c r="BP77" s="235"/>
      <c r="BQ77" s="232">
        <v>71</v>
      </c>
      <c r="BR77" s="237"/>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2">
      <c r="A78" s="232">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5"/>
      <c r="BF78" s="235"/>
      <c r="BG78" s="235"/>
      <c r="BH78" s="235"/>
      <c r="BI78" s="235"/>
      <c r="BJ78" s="224"/>
      <c r="BK78" s="224"/>
      <c r="BL78" s="224"/>
      <c r="BM78" s="224"/>
      <c r="BN78" s="224"/>
      <c r="BO78" s="235"/>
      <c r="BP78" s="235"/>
      <c r="BQ78" s="232">
        <v>72</v>
      </c>
      <c r="BR78" s="237"/>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2">
      <c r="A79" s="232">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5"/>
      <c r="BF79" s="235"/>
      <c r="BG79" s="235"/>
      <c r="BH79" s="235"/>
      <c r="BI79" s="235"/>
      <c r="BJ79" s="224"/>
      <c r="BK79" s="224"/>
      <c r="BL79" s="224"/>
      <c r="BM79" s="224"/>
      <c r="BN79" s="224"/>
      <c r="BO79" s="235"/>
      <c r="BP79" s="235"/>
      <c r="BQ79" s="232">
        <v>73</v>
      </c>
      <c r="BR79" s="237"/>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2">
      <c r="A80" s="232">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5"/>
      <c r="BF80" s="235"/>
      <c r="BG80" s="235"/>
      <c r="BH80" s="235"/>
      <c r="BI80" s="235"/>
      <c r="BJ80" s="235"/>
      <c r="BK80" s="235"/>
      <c r="BL80" s="235"/>
      <c r="BM80" s="235"/>
      <c r="BN80" s="235"/>
      <c r="BO80" s="235"/>
      <c r="BP80" s="235"/>
      <c r="BQ80" s="232">
        <v>74</v>
      </c>
      <c r="BR80" s="237"/>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2">
      <c r="A81" s="232">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5"/>
      <c r="BF81" s="235"/>
      <c r="BG81" s="235"/>
      <c r="BH81" s="235"/>
      <c r="BI81" s="235"/>
      <c r="BJ81" s="235"/>
      <c r="BK81" s="235"/>
      <c r="BL81" s="235"/>
      <c r="BM81" s="235"/>
      <c r="BN81" s="235"/>
      <c r="BO81" s="235"/>
      <c r="BP81" s="235"/>
      <c r="BQ81" s="232">
        <v>75</v>
      </c>
      <c r="BR81" s="237"/>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2">
      <c r="A82" s="232">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5"/>
      <c r="BF82" s="235"/>
      <c r="BG82" s="235"/>
      <c r="BH82" s="235"/>
      <c r="BI82" s="235"/>
      <c r="BJ82" s="235"/>
      <c r="BK82" s="235"/>
      <c r="BL82" s="235"/>
      <c r="BM82" s="235"/>
      <c r="BN82" s="235"/>
      <c r="BO82" s="235"/>
      <c r="BP82" s="235"/>
      <c r="BQ82" s="232">
        <v>76</v>
      </c>
      <c r="BR82" s="237"/>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2">
      <c r="A83" s="232">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5"/>
      <c r="BF83" s="235"/>
      <c r="BG83" s="235"/>
      <c r="BH83" s="235"/>
      <c r="BI83" s="235"/>
      <c r="BJ83" s="235"/>
      <c r="BK83" s="235"/>
      <c r="BL83" s="235"/>
      <c r="BM83" s="235"/>
      <c r="BN83" s="235"/>
      <c r="BO83" s="235"/>
      <c r="BP83" s="235"/>
      <c r="BQ83" s="232">
        <v>77</v>
      </c>
      <c r="BR83" s="237"/>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2">
      <c r="A84" s="232">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5"/>
      <c r="BF84" s="235"/>
      <c r="BG84" s="235"/>
      <c r="BH84" s="235"/>
      <c r="BI84" s="235"/>
      <c r="BJ84" s="235"/>
      <c r="BK84" s="235"/>
      <c r="BL84" s="235"/>
      <c r="BM84" s="235"/>
      <c r="BN84" s="235"/>
      <c r="BO84" s="235"/>
      <c r="BP84" s="235"/>
      <c r="BQ84" s="232">
        <v>78</v>
      </c>
      <c r="BR84" s="237"/>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2">
      <c r="A85" s="232">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5"/>
      <c r="BF85" s="235"/>
      <c r="BG85" s="235"/>
      <c r="BH85" s="235"/>
      <c r="BI85" s="235"/>
      <c r="BJ85" s="235"/>
      <c r="BK85" s="235"/>
      <c r="BL85" s="235"/>
      <c r="BM85" s="235"/>
      <c r="BN85" s="235"/>
      <c r="BO85" s="235"/>
      <c r="BP85" s="235"/>
      <c r="BQ85" s="232">
        <v>79</v>
      </c>
      <c r="BR85" s="237"/>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2">
      <c r="A86" s="232">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5"/>
      <c r="BF86" s="235"/>
      <c r="BG86" s="235"/>
      <c r="BH86" s="235"/>
      <c r="BI86" s="235"/>
      <c r="BJ86" s="235"/>
      <c r="BK86" s="235"/>
      <c r="BL86" s="235"/>
      <c r="BM86" s="235"/>
      <c r="BN86" s="235"/>
      <c r="BO86" s="235"/>
      <c r="BP86" s="235"/>
      <c r="BQ86" s="232">
        <v>80</v>
      </c>
      <c r="BR86" s="237"/>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2">
      <c r="A87" s="238">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5"/>
      <c r="BF87" s="235"/>
      <c r="BG87" s="235"/>
      <c r="BH87" s="235"/>
      <c r="BI87" s="235"/>
      <c r="BJ87" s="235"/>
      <c r="BK87" s="235"/>
      <c r="BL87" s="235"/>
      <c r="BM87" s="235"/>
      <c r="BN87" s="235"/>
      <c r="BO87" s="235"/>
      <c r="BP87" s="235"/>
      <c r="BQ87" s="232">
        <v>81</v>
      </c>
      <c r="BR87" s="237"/>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5">
      <c r="A88" s="234" t="s">
        <v>376</v>
      </c>
      <c r="B88" s="776" t="s">
        <v>396</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80000</v>
      </c>
      <c r="AG88" s="831"/>
      <c r="AH88" s="831"/>
      <c r="AI88" s="831"/>
      <c r="AJ88" s="831"/>
      <c r="AK88" s="828"/>
      <c r="AL88" s="828"/>
      <c r="AM88" s="828"/>
      <c r="AN88" s="828"/>
      <c r="AO88" s="828"/>
      <c r="AP88" s="831">
        <v>81831</v>
      </c>
      <c r="AQ88" s="831"/>
      <c r="AR88" s="831"/>
      <c r="AS88" s="831"/>
      <c r="AT88" s="831"/>
      <c r="AU88" s="831">
        <v>2968</v>
      </c>
      <c r="AV88" s="831"/>
      <c r="AW88" s="831"/>
      <c r="AX88" s="831"/>
      <c r="AY88" s="831"/>
      <c r="AZ88" s="836"/>
      <c r="BA88" s="836"/>
      <c r="BB88" s="836"/>
      <c r="BC88" s="836"/>
      <c r="BD88" s="837"/>
      <c r="BE88" s="235"/>
      <c r="BF88" s="235"/>
      <c r="BG88" s="235"/>
      <c r="BH88" s="235"/>
      <c r="BI88" s="235"/>
      <c r="BJ88" s="235"/>
      <c r="BK88" s="235"/>
      <c r="BL88" s="235"/>
      <c r="BM88" s="235"/>
      <c r="BN88" s="235"/>
      <c r="BO88" s="235"/>
      <c r="BP88" s="235"/>
      <c r="BQ88" s="232">
        <v>82</v>
      </c>
      <c r="BR88" s="237"/>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776" t="s">
        <v>397</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1017</v>
      </c>
      <c r="CS102" s="839"/>
      <c r="CT102" s="839"/>
      <c r="CU102" s="839"/>
      <c r="CV102" s="878"/>
      <c r="CW102" s="877">
        <v>165</v>
      </c>
      <c r="CX102" s="839"/>
      <c r="CY102" s="839"/>
      <c r="CZ102" s="839"/>
      <c r="DA102" s="878"/>
      <c r="DB102" s="877">
        <v>446</v>
      </c>
      <c r="DC102" s="839"/>
      <c r="DD102" s="839"/>
      <c r="DE102" s="839"/>
      <c r="DF102" s="878"/>
      <c r="DG102" s="877" t="s">
        <v>556</v>
      </c>
      <c r="DH102" s="839"/>
      <c r="DI102" s="839"/>
      <c r="DJ102" s="839"/>
      <c r="DK102" s="878"/>
      <c r="DL102" s="877">
        <v>2352</v>
      </c>
      <c r="DM102" s="839"/>
      <c r="DN102" s="839"/>
      <c r="DO102" s="839"/>
      <c r="DP102" s="878"/>
      <c r="DQ102" s="877" t="s">
        <v>556</v>
      </c>
      <c r="DR102" s="839"/>
      <c r="DS102" s="839"/>
      <c r="DT102" s="839"/>
      <c r="DU102" s="878"/>
      <c r="DV102" s="776"/>
      <c r="DW102" s="777"/>
      <c r="DX102" s="777"/>
      <c r="DY102" s="777"/>
      <c r="DZ102" s="901"/>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2" t="s">
        <v>398</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3" t="s">
        <v>399</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400</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401</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04" t="s">
        <v>402</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403</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2">
      <c r="A109" s="899" t="s">
        <v>404</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405</v>
      </c>
      <c r="AB109" s="880"/>
      <c r="AC109" s="880"/>
      <c r="AD109" s="880"/>
      <c r="AE109" s="881"/>
      <c r="AF109" s="879" t="s">
        <v>406</v>
      </c>
      <c r="AG109" s="880"/>
      <c r="AH109" s="880"/>
      <c r="AI109" s="880"/>
      <c r="AJ109" s="881"/>
      <c r="AK109" s="879" t="s">
        <v>294</v>
      </c>
      <c r="AL109" s="880"/>
      <c r="AM109" s="880"/>
      <c r="AN109" s="880"/>
      <c r="AO109" s="881"/>
      <c r="AP109" s="879" t="s">
        <v>407</v>
      </c>
      <c r="AQ109" s="880"/>
      <c r="AR109" s="880"/>
      <c r="AS109" s="880"/>
      <c r="AT109" s="882"/>
      <c r="AU109" s="899" t="s">
        <v>404</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405</v>
      </c>
      <c r="BR109" s="880"/>
      <c r="BS109" s="880"/>
      <c r="BT109" s="880"/>
      <c r="BU109" s="881"/>
      <c r="BV109" s="879" t="s">
        <v>406</v>
      </c>
      <c r="BW109" s="880"/>
      <c r="BX109" s="880"/>
      <c r="BY109" s="880"/>
      <c r="BZ109" s="881"/>
      <c r="CA109" s="879" t="s">
        <v>294</v>
      </c>
      <c r="CB109" s="880"/>
      <c r="CC109" s="880"/>
      <c r="CD109" s="880"/>
      <c r="CE109" s="881"/>
      <c r="CF109" s="900" t="s">
        <v>407</v>
      </c>
      <c r="CG109" s="900"/>
      <c r="CH109" s="900"/>
      <c r="CI109" s="900"/>
      <c r="CJ109" s="900"/>
      <c r="CK109" s="879" t="s">
        <v>408</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405</v>
      </c>
      <c r="DH109" s="880"/>
      <c r="DI109" s="880"/>
      <c r="DJ109" s="880"/>
      <c r="DK109" s="881"/>
      <c r="DL109" s="879" t="s">
        <v>406</v>
      </c>
      <c r="DM109" s="880"/>
      <c r="DN109" s="880"/>
      <c r="DO109" s="880"/>
      <c r="DP109" s="881"/>
      <c r="DQ109" s="879" t="s">
        <v>294</v>
      </c>
      <c r="DR109" s="880"/>
      <c r="DS109" s="880"/>
      <c r="DT109" s="880"/>
      <c r="DU109" s="881"/>
      <c r="DV109" s="879" t="s">
        <v>407</v>
      </c>
      <c r="DW109" s="880"/>
      <c r="DX109" s="880"/>
      <c r="DY109" s="880"/>
      <c r="DZ109" s="882"/>
    </row>
    <row r="110" spans="1:131" s="224" customFormat="1" ht="26.25" customHeight="1" x14ac:dyDescent="0.2">
      <c r="A110" s="883" t="s">
        <v>409</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1827517</v>
      </c>
      <c r="AB110" s="887"/>
      <c r="AC110" s="887"/>
      <c r="AD110" s="887"/>
      <c r="AE110" s="888"/>
      <c r="AF110" s="889">
        <v>1361622</v>
      </c>
      <c r="AG110" s="887"/>
      <c r="AH110" s="887"/>
      <c r="AI110" s="887"/>
      <c r="AJ110" s="888"/>
      <c r="AK110" s="889">
        <v>1093073</v>
      </c>
      <c r="AL110" s="887"/>
      <c r="AM110" s="887"/>
      <c r="AN110" s="887"/>
      <c r="AO110" s="888"/>
      <c r="AP110" s="890">
        <v>0.8</v>
      </c>
      <c r="AQ110" s="891"/>
      <c r="AR110" s="891"/>
      <c r="AS110" s="891"/>
      <c r="AT110" s="892"/>
      <c r="AU110" s="893" t="s">
        <v>69</v>
      </c>
      <c r="AV110" s="894"/>
      <c r="AW110" s="894"/>
      <c r="AX110" s="894"/>
      <c r="AY110" s="894"/>
      <c r="AZ110" s="916" t="s">
        <v>410</v>
      </c>
      <c r="BA110" s="884"/>
      <c r="BB110" s="884"/>
      <c r="BC110" s="884"/>
      <c r="BD110" s="884"/>
      <c r="BE110" s="884"/>
      <c r="BF110" s="884"/>
      <c r="BG110" s="884"/>
      <c r="BH110" s="884"/>
      <c r="BI110" s="884"/>
      <c r="BJ110" s="884"/>
      <c r="BK110" s="884"/>
      <c r="BL110" s="884"/>
      <c r="BM110" s="884"/>
      <c r="BN110" s="884"/>
      <c r="BO110" s="884"/>
      <c r="BP110" s="885"/>
      <c r="BQ110" s="917">
        <v>35605547</v>
      </c>
      <c r="BR110" s="918"/>
      <c r="BS110" s="918"/>
      <c r="BT110" s="918"/>
      <c r="BU110" s="918"/>
      <c r="BV110" s="918">
        <v>35260287</v>
      </c>
      <c r="BW110" s="918"/>
      <c r="BX110" s="918"/>
      <c r="BY110" s="918"/>
      <c r="BZ110" s="918"/>
      <c r="CA110" s="918">
        <v>35869652</v>
      </c>
      <c r="CB110" s="918"/>
      <c r="CC110" s="918"/>
      <c r="CD110" s="918"/>
      <c r="CE110" s="918"/>
      <c r="CF110" s="931">
        <v>27.4</v>
      </c>
      <c r="CG110" s="932"/>
      <c r="CH110" s="932"/>
      <c r="CI110" s="932"/>
      <c r="CJ110" s="932"/>
      <c r="CK110" s="933" t="s">
        <v>411</v>
      </c>
      <c r="CL110" s="934"/>
      <c r="CM110" s="916" t="s">
        <v>412</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v>6375528</v>
      </c>
      <c r="DH110" s="918"/>
      <c r="DI110" s="918"/>
      <c r="DJ110" s="918"/>
      <c r="DK110" s="918"/>
      <c r="DL110" s="918">
        <v>6000933</v>
      </c>
      <c r="DM110" s="918"/>
      <c r="DN110" s="918"/>
      <c r="DO110" s="918"/>
      <c r="DP110" s="918"/>
      <c r="DQ110" s="918">
        <v>5626338</v>
      </c>
      <c r="DR110" s="918"/>
      <c r="DS110" s="918"/>
      <c r="DT110" s="918"/>
      <c r="DU110" s="918"/>
      <c r="DV110" s="919">
        <v>4.3</v>
      </c>
      <c r="DW110" s="919"/>
      <c r="DX110" s="919"/>
      <c r="DY110" s="919"/>
      <c r="DZ110" s="920"/>
    </row>
    <row r="111" spans="1:131" s="224" customFormat="1" ht="26.25" customHeight="1" x14ac:dyDescent="0.2">
      <c r="A111" s="921" t="s">
        <v>413</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414</v>
      </c>
      <c r="BA111" s="910"/>
      <c r="BB111" s="910"/>
      <c r="BC111" s="910"/>
      <c r="BD111" s="910"/>
      <c r="BE111" s="910"/>
      <c r="BF111" s="910"/>
      <c r="BG111" s="910"/>
      <c r="BH111" s="910"/>
      <c r="BI111" s="910"/>
      <c r="BJ111" s="910"/>
      <c r="BK111" s="910"/>
      <c r="BL111" s="910"/>
      <c r="BM111" s="910"/>
      <c r="BN111" s="910"/>
      <c r="BO111" s="910"/>
      <c r="BP111" s="911"/>
      <c r="BQ111" s="912">
        <v>10102382</v>
      </c>
      <c r="BR111" s="913"/>
      <c r="BS111" s="913"/>
      <c r="BT111" s="913"/>
      <c r="BU111" s="913"/>
      <c r="BV111" s="913">
        <v>9514262</v>
      </c>
      <c r="BW111" s="913"/>
      <c r="BX111" s="913"/>
      <c r="BY111" s="913"/>
      <c r="BZ111" s="913"/>
      <c r="CA111" s="913">
        <v>10261619</v>
      </c>
      <c r="CB111" s="913"/>
      <c r="CC111" s="913"/>
      <c r="CD111" s="913"/>
      <c r="CE111" s="913"/>
      <c r="CF111" s="907">
        <v>7.8</v>
      </c>
      <c r="CG111" s="908"/>
      <c r="CH111" s="908"/>
      <c r="CI111" s="908"/>
      <c r="CJ111" s="908"/>
      <c r="CK111" s="935"/>
      <c r="CL111" s="936"/>
      <c r="CM111" s="909" t="s">
        <v>415</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2">
      <c r="A112" s="939" t="s">
        <v>416</v>
      </c>
      <c r="B112" s="940"/>
      <c r="C112" s="910" t="s">
        <v>417</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v>348590</v>
      </c>
      <c r="AB112" s="946"/>
      <c r="AC112" s="946"/>
      <c r="AD112" s="946"/>
      <c r="AE112" s="947"/>
      <c r="AF112" s="948">
        <v>303383</v>
      </c>
      <c r="AG112" s="946"/>
      <c r="AH112" s="946"/>
      <c r="AI112" s="946"/>
      <c r="AJ112" s="947"/>
      <c r="AK112" s="948">
        <v>269249</v>
      </c>
      <c r="AL112" s="946"/>
      <c r="AM112" s="946"/>
      <c r="AN112" s="946"/>
      <c r="AO112" s="947"/>
      <c r="AP112" s="949">
        <v>0.2</v>
      </c>
      <c r="AQ112" s="950"/>
      <c r="AR112" s="950"/>
      <c r="AS112" s="950"/>
      <c r="AT112" s="951"/>
      <c r="AU112" s="895"/>
      <c r="AV112" s="896"/>
      <c r="AW112" s="896"/>
      <c r="AX112" s="896"/>
      <c r="AY112" s="896"/>
      <c r="AZ112" s="909" t="s">
        <v>418</v>
      </c>
      <c r="BA112" s="910"/>
      <c r="BB112" s="910"/>
      <c r="BC112" s="910"/>
      <c r="BD112" s="910"/>
      <c r="BE112" s="910"/>
      <c r="BF112" s="910"/>
      <c r="BG112" s="910"/>
      <c r="BH112" s="910"/>
      <c r="BI112" s="910"/>
      <c r="BJ112" s="910"/>
      <c r="BK112" s="910"/>
      <c r="BL112" s="910"/>
      <c r="BM112" s="910"/>
      <c r="BN112" s="910"/>
      <c r="BO112" s="910"/>
      <c r="BP112" s="911"/>
      <c r="BQ112" s="912" t="s">
        <v>122</v>
      </c>
      <c r="BR112" s="913"/>
      <c r="BS112" s="913"/>
      <c r="BT112" s="913"/>
      <c r="BU112" s="913"/>
      <c r="BV112" s="913" t="s">
        <v>122</v>
      </c>
      <c r="BW112" s="913"/>
      <c r="BX112" s="913"/>
      <c r="BY112" s="913"/>
      <c r="BZ112" s="913"/>
      <c r="CA112" s="913" t="s">
        <v>122</v>
      </c>
      <c r="CB112" s="913"/>
      <c r="CC112" s="913"/>
      <c r="CD112" s="913"/>
      <c r="CE112" s="913"/>
      <c r="CF112" s="907" t="s">
        <v>122</v>
      </c>
      <c r="CG112" s="908"/>
      <c r="CH112" s="908"/>
      <c r="CI112" s="908"/>
      <c r="CJ112" s="908"/>
      <c r="CK112" s="935"/>
      <c r="CL112" s="936"/>
      <c r="CM112" s="909" t="s">
        <v>419</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x14ac:dyDescent="0.2">
      <c r="A113" s="941"/>
      <c r="B113" s="942"/>
      <c r="C113" s="910" t="s">
        <v>420</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t="s">
        <v>122</v>
      </c>
      <c r="AB113" s="925"/>
      <c r="AC113" s="925"/>
      <c r="AD113" s="925"/>
      <c r="AE113" s="926"/>
      <c r="AF113" s="927" t="s">
        <v>122</v>
      </c>
      <c r="AG113" s="925"/>
      <c r="AH113" s="925"/>
      <c r="AI113" s="925"/>
      <c r="AJ113" s="926"/>
      <c r="AK113" s="927" t="s">
        <v>122</v>
      </c>
      <c r="AL113" s="925"/>
      <c r="AM113" s="925"/>
      <c r="AN113" s="925"/>
      <c r="AO113" s="926"/>
      <c r="AP113" s="928" t="s">
        <v>122</v>
      </c>
      <c r="AQ113" s="929"/>
      <c r="AR113" s="929"/>
      <c r="AS113" s="929"/>
      <c r="AT113" s="930"/>
      <c r="AU113" s="895"/>
      <c r="AV113" s="896"/>
      <c r="AW113" s="896"/>
      <c r="AX113" s="896"/>
      <c r="AY113" s="896"/>
      <c r="AZ113" s="909" t="s">
        <v>421</v>
      </c>
      <c r="BA113" s="910"/>
      <c r="BB113" s="910"/>
      <c r="BC113" s="910"/>
      <c r="BD113" s="910"/>
      <c r="BE113" s="910"/>
      <c r="BF113" s="910"/>
      <c r="BG113" s="910"/>
      <c r="BH113" s="910"/>
      <c r="BI113" s="910"/>
      <c r="BJ113" s="910"/>
      <c r="BK113" s="910"/>
      <c r="BL113" s="910"/>
      <c r="BM113" s="910"/>
      <c r="BN113" s="910"/>
      <c r="BO113" s="910"/>
      <c r="BP113" s="911"/>
      <c r="BQ113" s="912">
        <v>2337333</v>
      </c>
      <c r="BR113" s="913"/>
      <c r="BS113" s="913"/>
      <c r="BT113" s="913"/>
      <c r="BU113" s="913"/>
      <c r="BV113" s="913">
        <v>2789112</v>
      </c>
      <c r="BW113" s="913"/>
      <c r="BX113" s="913"/>
      <c r="BY113" s="913"/>
      <c r="BZ113" s="913"/>
      <c r="CA113" s="913">
        <v>2967912</v>
      </c>
      <c r="CB113" s="913"/>
      <c r="CC113" s="913"/>
      <c r="CD113" s="913"/>
      <c r="CE113" s="913"/>
      <c r="CF113" s="907">
        <v>2.2999999999999998</v>
      </c>
      <c r="CG113" s="908"/>
      <c r="CH113" s="908"/>
      <c r="CI113" s="908"/>
      <c r="CJ113" s="908"/>
      <c r="CK113" s="935"/>
      <c r="CL113" s="936"/>
      <c r="CM113" s="909" t="s">
        <v>422</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2">
      <c r="A114" s="941"/>
      <c r="B114" s="942"/>
      <c r="C114" s="910" t="s">
        <v>423</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148516</v>
      </c>
      <c r="AB114" s="946"/>
      <c r="AC114" s="946"/>
      <c r="AD114" s="946"/>
      <c r="AE114" s="947"/>
      <c r="AF114" s="948">
        <v>151222</v>
      </c>
      <c r="AG114" s="946"/>
      <c r="AH114" s="946"/>
      <c r="AI114" s="946"/>
      <c r="AJ114" s="947"/>
      <c r="AK114" s="948">
        <v>187429</v>
      </c>
      <c r="AL114" s="946"/>
      <c r="AM114" s="946"/>
      <c r="AN114" s="946"/>
      <c r="AO114" s="947"/>
      <c r="AP114" s="949">
        <v>0.1</v>
      </c>
      <c r="AQ114" s="950"/>
      <c r="AR114" s="950"/>
      <c r="AS114" s="950"/>
      <c r="AT114" s="951"/>
      <c r="AU114" s="895"/>
      <c r="AV114" s="896"/>
      <c r="AW114" s="896"/>
      <c r="AX114" s="896"/>
      <c r="AY114" s="896"/>
      <c r="AZ114" s="909" t="s">
        <v>424</v>
      </c>
      <c r="BA114" s="910"/>
      <c r="BB114" s="910"/>
      <c r="BC114" s="910"/>
      <c r="BD114" s="910"/>
      <c r="BE114" s="910"/>
      <c r="BF114" s="910"/>
      <c r="BG114" s="910"/>
      <c r="BH114" s="910"/>
      <c r="BI114" s="910"/>
      <c r="BJ114" s="910"/>
      <c r="BK114" s="910"/>
      <c r="BL114" s="910"/>
      <c r="BM114" s="910"/>
      <c r="BN114" s="910"/>
      <c r="BO114" s="910"/>
      <c r="BP114" s="911"/>
      <c r="BQ114" s="912">
        <v>22774518</v>
      </c>
      <c r="BR114" s="913"/>
      <c r="BS114" s="913"/>
      <c r="BT114" s="913"/>
      <c r="BU114" s="913"/>
      <c r="BV114" s="913">
        <v>20577096</v>
      </c>
      <c r="BW114" s="913"/>
      <c r="BX114" s="913"/>
      <c r="BY114" s="913"/>
      <c r="BZ114" s="913"/>
      <c r="CA114" s="913">
        <v>22291854</v>
      </c>
      <c r="CB114" s="913"/>
      <c r="CC114" s="913"/>
      <c r="CD114" s="913"/>
      <c r="CE114" s="913"/>
      <c r="CF114" s="907">
        <v>17</v>
      </c>
      <c r="CG114" s="908"/>
      <c r="CH114" s="908"/>
      <c r="CI114" s="908"/>
      <c r="CJ114" s="908"/>
      <c r="CK114" s="935"/>
      <c r="CL114" s="936"/>
      <c r="CM114" s="909" t="s">
        <v>425</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2">
      <c r="A115" s="941"/>
      <c r="B115" s="942"/>
      <c r="C115" s="910" t="s">
        <v>426</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657832</v>
      </c>
      <c r="AB115" s="925"/>
      <c r="AC115" s="925"/>
      <c r="AD115" s="925"/>
      <c r="AE115" s="926"/>
      <c r="AF115" s="927">
        <v>565838</v>
      </c>
      <c r="AG115" s="925"/>
      <c r="AH115" s="925"/>
      <c r="AI115" s="925"/>
      <c r="AJ115" s="926"/>
      <c r="AK115" s="927">
        <v>561251</v>
      </c>
      <c r="AL115" s="925"/>
      <c r="AM115" s="925"/>
      <c r="AN115" s="925"/>
      <c r="AO115" s="926"/>
      <c r="AP115" s="928">
        <v>0.4</v>
      </c>
      <c r="AQ115" s="929"/>
      <c r="AR115" s="929"/>
      <c r="AS115" s="929"/>
      <c r="AT115" s="930"/>
      <c r="AU115" s="895"/>
      <c r="AV115" s="896"/>
      <c r="AW115" s="896"/>
      <c r="AX115" s="896"/>
      <c r="AY115" s="896"/>
      <c r="AZ115" s="909" t="s">
        <v>427</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428</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1716104</v>
      </c>
      <c r="DH115" s="946"/>
      <c r="DI115" s="946"/>
      <c r="DJ115" s="946"/>
      <c r="DK115" s="947"/>
      <c r="DL115" s="948">
        <v>1738387</v>
      </c>
      <c r="DM115" s="946"/>
      <c r="DN115" s="946"/>
      <c r="DO115" s="946"/>
      <c r="DP115" s="947"/>
      <c r="DQ115" s="948">
        <v>3046704</v>
      </c>
      <c r="DR115" s="946"/>
      <c r="DS115" s="946"/>
      <c r="DT115" s="946"/>
      <c r="DU115" s="947"/>
      <c r="DV115" s="949">
        <v>2.2999999999999998</v>
      </c>
      <c r="DW115" s="950"/>
      <c r="DX115" s="950"/>
      <c r="DY115" s="950"/>
      <c r="DZ115" s="951"/>
    </row>
    <row r="116" spans="1:130" s="224" customFormat="1" ht="26.25" customHeight="1" x14ac:dyDescent="0.2">
      <c r="A116" s="943"/>
      <c r="B116" s="944"/>
      <c r="C116" s="952" t="s">
        <v>429</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430</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431</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v>1689034</v>
      </c>
      <c r="DH116" s="946"/>
      <c r="DI116" s="946"/>
      <c r="DJ116" s="946"/>
      <c r="DK116" s="947"/>
      <c r="DL116" s="948">
        <v>1505934</v>
      </c>
      <c r="DM116" s="946"/>
      <c r="DN116" s="946"/>
      <c r="DO116" s="946"/>
      <c r="DP116" s="947"/>
      <c r="DQ116" s="948">
        <v>1353195</v>
      </c>
      <c r="DR116" s="946"/>
      <c r="DS116" s="946"/>
      <c r="DT116" s="946"/>
      <c r="DU116" s="947"/>
      <c r="DV116" s="949">
        <v>1</v>
      </c>
      <c r="DW116" s="950"/>
      <c r="DX116" s="950"/>
      <c r="DY116" s="950"/>
      <c r="DZ116" s="951"/>
    </row>
    <row r="117" spans="1:130" s="224"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432</v>
      </c>
      <c r="Z117" s="881"/>
      <c r="AA117" s="965">
        <v>2982455</v>
      </c>
      <c r="AB117" s="966"/>
      <c r="AC117" s="966"/>
      <c r="AD117" s="966"/>
      <c r="AE117" s="967"/>
      <c r="AF117" s="968">
        <v>2382065</v>
      </c>
      <c r="AG117" s="966"/>
      <c r="AH117" s="966"/>
      <c r="AI117" s="966"/>
      <c r="AJ117" s="967"/>
      <c r="AK117" s="968">
        <v>2111002</v>
      </c>
      <c r="AL117" s="966"/>
      <c r="AM117" s="966"/>
      <c r="AN117" s="966"/>
      <c r="AO117" s="967"/>
      <c r="AP117" s="969"/>
      <c r="AQ117" s="970"/>
      <c r="AR117" s="970"/>
      <c r="AS117" s="970"/>
      <c r="AT117" s="971"/>
      <c r="AU117" s="895"/>
      <c r="AV117" s="896"/>
      <c r="AW117" s="896"/>
      <c r="AX117" s="896"/>
      <c r="AY117" s="896"/>
      <c r="AZ117" s="961" t="s">
        <v>433</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434</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2">
      <c r="A118" s="899" t="s">
        <v>408</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405</v>
      </c>
      <c r="AB118" s="880"/>
      <c r="AC118" s="880"/>
      <c r="AD118" s="880"/>
      <c r="AE118" s="881"/>
      <c r="AF118" s="879" t="s">
        <v>406</v>
      </c>
      <c r="AG118" s="880"/>
      <c r="AH118" s="880"/>
      <c r="AI118" s="880"/>
      <c r="AJ118" s="881"/>
      <c r="AK118" s="879" t="s">
        <v>294</v>
      </c>
      <c r="AL118" s="880"/>
      <c r="AM118" s="880"/>
      <c r="AN118" s="880"/>
      <c r="AO118" s="881"/>
      <c r="AP118" s="957" t="s">
        <v>407</v>
      </c>
      <c r="AQ118" s="958"/>
      <c r="AR118" s="958"/>
      <c r="AS118" s="958"/>
      <c r="AT118" s="959"/>
      <c r="AU118" s="895"/>
      <c r="AV118" s="896"/>
      <c r="AW118" s="896"/>
      <c r="AX118" s="896"/>
      <c r="AY118" s="896"/>
      <c r="AZ118" s="960" t="s">
        <v>435</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436</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2">
      <c r="A119" s="1043" t="s">
        <v>411</v>
      </c>
      <c r="B119" s="934"/>
      <c r="C119" s="916" t="s">
        <v>412</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v>374595</v>
      </c>
      <c r="AB119" s="887"/>
      <c r="AC119" s="887"/>
      <c r="AD119" s="887"/>
      <c r="AE119" s="888"/>
      <c r="AF119" s="889">
        <v>374595</v>
      </c>
      <c r="AG119" s="887"/>
      <c r="AH119" s="887"/>
      <c r="AI119" s="887"/>
      <c r="AJ119" s="888"/>
      <c r="AK119" s="889">
        <v>374595</v>
      </c>
      <c r="AL119" s="887"/>
      <c r="AM119" s="887"/>
      <c r="AN119" s="887"/>
      <c r="AO119" s="888"/>
      <c r="AP119" s="890">
        <v>0.3</v>
      </c>
      <c r="AQ119" s="891"/>
      <c r="AR119" s="891"/>
      <c r="AS119" s="891"/>
      <c r="AT119" s="892"/>
      <c r="AU119" s="897"/>
      <c r="AV119" s="898"/>
      <c r="AW119" s="898"/>
      <c r="AX119" s="898"/>
      <c r="AY119" s="898"/>
      <c r="AZ119" s="245" t="s">
        <v>177</v>
      </c>
      <c r="BA119" s="245"/>
      <c r="BB119" s="245"/>
      <c r="BC119" s="245"/>
      <c r="BD119" s="245"/>
      <c r="BE119" s="245"/>
      <c r="BF119" s="245"/>
      <c r="BG119" s="245"/>
      <c r="BH119" s="245"/>
      <c r="BI119" s="245"/>
      <c r="BJ119" s="245"/>
      <c r="BK119" s="245"/>
      <c r="BL119" s="245"/>
      <c r="BM119" s="245"/>
      <c r="BN119" s="245"/>
      <c r="BO119" s="964" t="s">
        <v>437</v>
      </c>
      <c r="BP119" s="992"/>
      <c r="BQ119" s="986">
        <v>70819780</v>
      </c>
      <c r="BR119" s="987"/>
      <c r="BS119" s="987"/>
      <c r="BT119" s="987"/>
      <c r="BU119" s="987"/>
      <c r="BV119" s="987">
        <v>68140757</v>
      </c>
      <c r="BW119" s="987"/>
      <c r="BX119" s="987"/>
      <c r="BY119" s="987"/>
      <c r="BZ119" s="987"/>
      <c r="CA119" s="987">
        <v>71391037</v>
      </c>
      <c r="CB119" s="987"/>
      <c r="CC119" s="987"/>
      <c r="CD119" s="987"/>
      <c r="CE119" s="987"/>
      <c r="CF119" s="988"/>
      <c r="CG119" s="989"/>
      <c r="CH119" s="989"/>
      <c r="CI119" s="989"/>
      <c r="CJ119" s="990"/>
      <c r="CK119" s="937"/>
      <c r="CL119" s="938"/>
      <c r="CM119" s="960" t="s">
        <v>438</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321716</v>
      </c>
      <c r="DH119" s="973"/>
      <c r="DI119" s="973"/>
      <c r="DJ119" s="973"/>
      <c r="DK119" s="974"/>
      <c r="DL119" s="972">
        <v>269008</v>
      </c>
      <c r="DM119" s="973"/>
      <c r="DN119" s="973"/>
      <c r="DO119" s="973"/>
      <c r="DP119" s="974"/>
      <c r="DQ119" s="972">
        <v>235382</v>
      </c>
      <c r="DR119" s="973"/>
      <c r="DS119" s="973"/>
      <c r="DT119" s="973"/>
      <c r="DU119" s="974"/>
      <c r="DV119" s="975">
        <v>0.2</v>
      </c>
      <c r="DW119" s="976"/>
      <c r="DX119" s="976"/>
      <c r="DY119" s="976"/>
      <c r="DZ119" s="977"/>
    </row>
    <row r="120" spans="1:130" s="224" customFormat="1" ht="26.25" customHeight="1" x14ac:dyDescent="0.2">
      <c r="A120" s="1044"/>
      <c r="B120" s="936"/>
      <c r="C120" s="909" t="s">
        <v>415</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439</v>
      </c>
      <c r="AV120" s="979"/>
      <c r="AW120" s="979"/>
      <c r="AX120" s="979"/>
      <c r="AY120" s="980"/>
      <c r="AZ120" s="916" t="s">
        <v>440</v>
      </c>
      <c r="BA120" s="884"/>
      <c r="BB120" s="884"/>
      <c r="BC120" s="884"/>
      <c r="BD120" s="884"/>
      <c r="BE120" s="884"/>
      <c r="BF120" s="884"/>
      <c r="BG120" s="884"/>
      <c r="BH120" s="884"/>
      <c r="BI120" s="884"/>
      <c r="BJ120" s="884"/>
      <c r="BK120" s="884"/>
      <c r="BL120" s="884"/>
      <c r="BM120" s="884"/>
      <c r="BN120" s="884"/>
      <c r="BO120" s="884"/>
      <c r="BP120" s="885"/>
      <c r="BQ120" s="917">
        <v>74908404</v>
      </c>
      <c r="BR120" s="918"/>
      <c r="BS120" s="918"/>
      <c r="BT120" s="918"/>
      <c r="BU120" s="918"/>
      <c r="BV120" s="918">
        <v>90070296</v>
      </c>
      <c r="BW120" s="918"/>
      <c r="BX120" s="918"/>
      <c r="BY120" s="918"/>
      <c r="BZ120" s="918"/>
      <c r="CA120" s="918">
        <v>95897207</v>
      </c>
      <c r="CB120" s="918"/>
      <c r="CC120" s="918"/>
      <c r="CD120" s="918"/>
      <c r="CE120" s="918"/>
      <c r="CF120" s="931">
        <v>73.3</v>
      </c>
      <c r="CG120" s="932"/>
      <c r="CH120" s="932"/>
      <c r="CI120" s="932"/>
      <c r="CJ120" s="932"/>
      <c r="CK120" s="993" t="s">
        <v>441</v>
      </c>
      <c r="CL120" s="994"/>
      <c r="CM120" s="994"/>
      <c r="CN120" s="994"/>
      <c r="CO120" s="995"/>
      <c r="CP120" s="1001" t="s">
        <v>389</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t="s">
        <v>122</v>
      </c>
      <c r="DR120" s="918"/>
      <c r="DS120" s="918"/>
      <c r="DT120" s="918"/>
      <c r="DU120" s="918"/>
      <c r="DV120" s="919" t="s">
        <v>122</v>
      </c>
      <c r="DW120" s="919"/>
      <c r="DX120" s="919"/>
      <c r="DY120" s="919"/>
      <c r="DZ120" s="920"/>
    </row>
    <row r="121" spans="1:130" s="224" customFormat="1" ht="26.25" customHeight="1" x14ac:dyDescent="0.2">
      <c r="A121" s="1044"/>
      <c r="B121" s="936"/>
      <c r="C121" s="961" t="s">
        <v>442</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443</v>
      </c>
      <c r="BA121" s="910"/>
      <c r="BB121" s="910"/>
      <c r="BC121" s="910"/>
      <c r="BD121" s="910"/>
      <c r="BE121" s="910"/>
      <c r="BF121" s="910"/>
      <c r="BG121" s="910"/>
      <c r="BH121" s="910"/>
      <c r="BI121" s="910"/>
      <c r="BJ121" s="910"/>
      <c r="BK121" s="910"/>
      <c r="BL121" s="910"/>
      <c r="BM121" s="910"/>
      <c r="BN121" s="910"/>
      <c r="BO121" s="910"/>
      <c r="BP121" s="911"/>
      <c r="BQ121" s="912">
        <v>878874</v>
      </c>
      <c r="BR121" s="913"/>
      <c r="BS121" s="913"/>
      <c r="BT121" s="913"/>
      <c r="BU121" s="913"/>
      <c r="BV121" s="913">
        <v>1120167</v>
      </c>
      <c r="BW121" s="913"/>
      <c r="BX121" s="913"/>
      <c r="BY121" s="913"/>
      <c r="BZ121" s="913"/>
      <c r="CA121" s="913">
        <v>1459990</v>
      </c>
      <c r="CB121" s="913"/>
      <c r="CC121" s="913"/>
      <c r="CD121" s="913"/>
      <c r="CE121" s="913"/>
      <c r="CF121" s="907">
        <v>1.1000000000000001</v>
      </c>
      <c r="CG121" s="908"/>
      <c r="CH121" s="908"/>
      <c r="CI121" s="908"/>
      <c r="CJ121" s="908"/>
      <c r="CK121" s="996"/>
      <c r="CL121" s="997"/>
      <c r="CM121" s="997"/>
      <c r="CN121" s="997"/>
      <c r="CO121" s="998"/>
      <c r="CP121" s="1006" t="s">
        <v>390</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24" customFormat="1" ht="26.25" customHeight="1" x14ac:dyDescent="0.2">
      <c r="A122" s="1044"/>
      <c r="B122" s="936"/>
      <c r="C122" s="909" t="s">
        <v>425</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444</v>
      </c>
      <c r="BA122" s="952"/>
      <c r="BB122" s="952"/>
      <c r="BC122" s="952"/>
      <c r="BD122" s="952"/>
      <c r="BE122" s="952"/>
      <c r="BF122" s="952"/>
      <c r="BG122" s="952"/>
      <c r="BH122" s="952"/>
      <c r="BI122" s="952"/>
      <c r="BJ122" s="952"/>
      <c r="BK122" s="952"/>
      <c r="BL122" s="952"/>
      <c r="BM122" s="952"/>
      <c r="BN122" s="952"/>
      <c r="BO122" s="952"/>
      <c r="BP122" s="953"/>
      <c r="BQ122" s="986">
        <v>76868465</v>
      </c>
      <c r="BR122" s="987"/>
      <c r="BS122" s="987"/>
      <c r="BT122" s="987"/>
      <c r="BU122" s="987"/>
      <c r="BV122" s="987">
        <v>72413594</v>
      </c>
      <c r="BW122" s="987"/>
      <c r="BX122" s="987"/>
      <c r="BY122" s="987"/>
      <c r="BZ122" s="987"/>
      <c r="CA122" s="987">
        <v>66016060</v>
      </c>
      <c r="CB122" s="987"/>
      <c r="CC122" s="987"/>
      <c r="CD122" s="987"/>
      <c r="CE122" s="987"/>
      <c r="CF122" s="1004">
        <v>50.5</v>
      </c>
      <c r="CG122" s="1005"/>
      <c r="CH122" s="1005"/>
      <c r="CI122" s="1005"/>
      <c r="CJ122" s="1005"/>
      <c r="CK122" s="996"/>
      <c r="CL122" s="997"/>
      <c r="CM122" s="997"/>
      <c r="CN122" s="997"/>
      <c r="CO122" s="998"/>
      <c r="CP122" s="1006" t="s">
        <v>388</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24" customFormat="1" ht="26.25" customHeight="1" x14ac:dyDescent="0.2">
      <c r="A123" s="1044"/>
      <c r="B123" s="936"/>
      <c r="C123" s="909" t="s">
        <v>431</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v>211826</v>
      </c>
      <c r="AB123" s="946"/>
      <c r="AC123" s="946"/>
      <c r="AD123" s="946"/>
      <c r="AE123" s="947"/>
      <c r="AF123" s="948">
        <v>149307</v>
      </c>
      <c r="AG123" s="946"/>
      <c r="AH123" s="946"/>
      <c r="AI123" s="946"/>
      <c r="AJ123" s="947"/>
      <c r="AK123" s="948">
        <v>153030</v>
      </c>
      <c r="AL123" s="946"/>
      <c r="AM123" s="946"/>
      <c r="AN123" s="946"/>
      <c r="AO123" s="947"/>
      <c r="AP123" s="949">
        <v>0.1</v>
      </c>
      <c r="AQ123" s="950"/>
      <c r="AR123" s="950"/>
      <c r="AS123" s="950"/>
      <c r="AT123" s="951"/>
      <c r="AU123" s="984"/>
      <c r="AV123" s="985"/>
      <c r="AW123" s="985"/>
      <c r="AX123" s="985"/>
      <c r="AY123" s="985"/>
      <c r="AZ123" s="245" t="s">
        <v>177</v>
      </c>
      <c r="BA123" s="245"/>
      <c r="BB123" s="245"/>
      <c r="BC123" s="245"/>
      <c r="BD123" s="245"/>
      <c r="BE123" s="245"/>
      <c r="BF123" s="245"/>
      <c r="BG123" s="245"/>
      <c r="BH123" s="245"/>
      <c r="BI123" s="245"/>
      <c r="BJ123" s="245"/>
      <c r="BK123" s="245"/>
      <c r="BL123" s="245"/>
      <c r="BM123" s="245"/>
      <c r="BN123" s="245"/>
      <c r="BO123" s="964" t="s">
        <v>445</v>
      </c>
      <c r="BP123" s="992"/>
      <c r="BQ123" s="1050">
        <v>152655743</v>
      </c>
      <c r="BR123" s="1051"/>
      <c r="BS123" s="1051"/>
      <c r="BT123" s="1051"/>
      <c r="BU123" s="1051"/>
      <c r="BV123" s="1051">
        <v>163604057</v>
      </c>
      <c r="BW123" s="1051"/>
      <c r="BX123" s="1051"/>
      <c r="BY123" s="1051"/>
      <c r="BZ123" s="1051"/>
      <c r="CA123" s="1051">
        <v>163373257</v>
      </c>
      <c r="CB123" s="1051"/>
      <c r="CC123" s="1051"/>
      <c r="CD123" s="1051"/>
      <c r="CE123" s="1051"/>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24" customFormat="1" ht="26.25" customHeight="1" thickBot="1" x14ac:dyDescent="0.25">
      <c r="A124" s="1044"/>
      <c r="B124" s="936"/>
      <c r="C124" s="909" t="s">
        <v>434</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446</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447</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24" customFormat="1" ht="26.25" customHeight="1" x14ac:dyDescent="0.2">
      <c r="A125" s="1044"/>
      <c r="B125" s="936"/>
      <c r="C125" s="909" t="s">
        <v>436</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448</v>
      </c>
      <c r="CL125" s="994"/>
      <c r="CM125" s="994"/>
      <c r="CN125" s="994"/>
      <c r="CO125" s="995"/>
      <c r="CP125" s="916" t="s">
        <v>449</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5">
      <c r="A126" s="1044"/>
      <c r="B126" s="936"/>
      <c r="C126" s="909" t="s">
        <v>438</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71411</v>
      </c>
      <c r="AB126" s="946"/>
      <c r="AC126" s="946"/>
      <c r="AD126" s="946"/>
      <c r="AE126" s="947"/>
      <c r="AF126" s="948">
        <v>41936</v>
      </c>
      <c r="AG126" s="946"/>
      <c r="AH126" s="946"/>
      <c r="AI126" s="946"/>
      <c r="AJ126" s="947"/>
      <c r="AK126" s="948">
        <v>33626</v>
      </c>
      <c r="AL126" s="946"/>
      <c r="AM126" s="946"/>
      <c r="AN126" s="946"/>
      <c r="AO126" s="947"/>
      <c r="AP126" s="949">
        <v>0</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450</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2">
      <c r="A127" s="1045"/>
      <c r="B127" s="938"/>
      <c r="C127" s="960" t="s">
        <v>451</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26"/>
      <c r="AV127" s="226"/>
      <c r="AW127" s="226"/>
      <c r="AX127" s="1018" t="s">
        <v>452</v>
      </c>
      <c r="AY127" s="1019"/>
      <c r="AZ127" s="1019"/>
      <c r="BA127" s="1019"/>
      <c r="BB127" s="1019"/>
      <c r="BC127" s="1019"/>
      <c r="BD127" s="1019"/>
      <c r="BE127" s="1020"/>
      <c r="BF127" s="1021" t="s">
        <v>453</v>
      </c>
      <c r="BG127" s="1019"/>
      <c r="BH127" s="1019"/>
      <c r="BI127" s="1019"/>
      <c r="BJ127" s="1019"/>
      <c r="BK127" s="1019"/>
      <c r="BL127" s="1020"/>
      <c r="BM127" s="1021" t="s">
        <v>454</v>
      </c>
      <c r="BN127" s="1019"/>
      <c r="BO127" s="1019"/>
      <c r="BP127" s="1019"/>
      <c r="BQ127" s="1019"/>
      <c r="BR127" s="1019"/>
      <c r="BS127" s="1020"/>
      <c r="BT127" s="1021" t="s">
        <v>455</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456</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5">
      <c r="A128" s="1028" t="s">
        <v>457</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458</v>
      </c>
      <c r="X128" s="1030"/>
      <c r="Y128" s="1030"/>
      <c r="Z128" s="1031"/>
      <c r="AA128" s="1032">
        <v>1368</v>
      </c>
      <c r="AB128" s="1033"/>
      <c r="AC128" s="1033"/>
      <c r="AD128" s="1033"/>
      <c r="AE128" s="1034"/>
      <c r="AF128" s="1035">
        <v>1371</v>
      </c>
      <c r="AG128" s="1033"/>
      <c r="AH128" s="1033"/>
      <c r="AI128" s="1033"/>
      <c r="AJ128" s="1034"/>
      <c r="AK128" s="1035">
        <v>1375</v>
      </c>
      <c r="AL128" s="1033"/>
      <c r="AM128" s="1033"/>
      <c r="AN128" s="1033"/>
      <c r="AO128" s="1034"/>
      <c r="AP128" s="1036"/>
      <c r="AQ128" s="1037"/>
      <c r="AR128" s="1037"/>
      <c r="AS128" s="1037"/>
      <c r="AT128" s="1038"/>
      <c r="AU128" s="226"/>
      <c r="AV128" s="226"/>
      <c r="AW128" s="226"/>
      <c r="AX128" s="883" t="s">
        <v>459</v>
      </c>
      <c r="AY128" s="884"/>
      <c r="AZ128" s="884"/>
      <c r="BA128" s="884"/>
      <c r="BB128" s="884"/>
      <c r="BC128" s="884"/>
      <c r="BD128" s="884"/>
      <c r="BE128" s="885"/>
      <c r="BF128" s="1039" t="s">
        <v>122</v>
      </c>
      <c r="BG128" s="1040"/>
      <c r="BH128" s="1040"/>
      <c r="BI128" s="1040"/>
      <c r="BJ128" s="1040"/>
      <c r="BK128" s="1040"/>
      <c r="BL128" s="1041"/>
      <c r="BM128" s="1039">
        <v>11.25</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460</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24" customFormat="1" ht="26.25" customHeight="1" x14ac:dyDescent="0.2">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461</v>
      </c>
      <c r="X129" s="1058"/>
      <c r="Y129" s="1058"/>
      <c r="Z129" s="1059"/>
      <c r="AA129" s="945">
        <v>127632072</v>
      </c>
      <c r="AB129" s="946"/>
      <c r="AC129" s="946"/>
      <c r="AD129" s="946"/>
      <c r="AE129" s="947"/>
      <c r="AF129" s="948">
        <v>131968658</v>
      </c>
      <c r="AG129" s="946"/>
      <c r="AH129" s="946"/>
      <c r="AI129" s="946"/>
      <c r="AJ129" s="947"/>
      <c r="AK129" s="948">
        <v>138251698</v>
      </c>
      <c r="AL129" s="946"/>
      <c r="AM129" s="946"/>
      <c r="AN129" s="946"/>
      <c r="AO129" s="947"/>
      <c r="AP129" s="1060"/>
      <c r="AQ129" s="1061"/>
      <c r="AR129" s="1061"/>
      <c r="AS129" s="1061"/>
      <c r="AT129" s="1062"/>
      <c r="AU129" s="227"/>
      <c r="AV129" s="227"/>
      <c r="AW129" s="227"/>
      <c r="AX129" s="1052" t="s">
        <v>462</v>
      </c>
      <c r="AY129" s="910"/>
      <c r="AZ129" s="910"/>
      <c r="BA129" s="910"/>
      <c r="BB129" s="910"/>
      <c r="BC129" s="910"/>
      <c r="BD129" s="910"/>
      <c r="BE129" s="911"/>
      <c r="BF129" s="1053" t="s">
        <v>122</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21" t="s">
        <v>463</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464</v>
      </c>
      <c r="X130" s="1058"/>
      <c r="Y130" s="1058"/>
      <c r="Z130" s="1059"/>
      <c r="AA130" s="945">
        <v>8951545</v>
      </c>
      <c r="AB130" s="946"/>
      <c r="AC130" s="946"/>
      <c r="AD130" s="946"/>
      <c r="AE130" s="947"/>
      <c r="AF130" s="948">
        <v>8243265</v>
      </c>
      <c r="AG130" s="946"/>
      <c r="AH130" s="946"/>
      <c r="AI130" s="946"/>
      <c r="AJ130" s="947"/>
      <c r="AK130" s="948">
        <v>7412517</v>
      </c>
      <c r="AL130" s="946"/>
      <c r="AM130" s="946"/>
      <c r="AN130" s="946"/>
      <c r="AO130" s="947"/>
      <c r="AP130" s="1060"/>
      <c r="AQ130" s="1061"/>
      <c r="AR130" s="1061"/>
      <c r="AS130" s="1061"/>
      <c r="AT130" s="1062"/>
      <c r="AU130" s="227"/>
      <c r="AV130" s="227"/>
      <c r="AW130" s="227"/>
      <c r="AX130" s="1052" t="s">
        <v>465</v>
      </c>
      <c r="AY130" s="910"/>
      <c r="AZ130" s="910"/>
      <c r="BA130" s="910"/>
      <c r="BB130" s="910"/>
      <c r="BC130" s="910"/>
      <c r="BD130" s="910"/>
      <c r="BE130" s="911"/>
      <c r="BF130" s="1088">
        <v>-4.5999999999999996</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466</v>
      </c>
      <c r="X131" s="1095"/>
      <c r="Y131" s="1095"/>
      <c r="Z131" s="1096"/>
      <c r="AA131" s="991">
        <v>118680527</v>
      </c>
      <c r="AB131" s="973"/>
      <c r="AC131" s="973"/>
      <c r="AD131" s="973"/>
      <c r="AE131" s="974"/>
      <c r="AF131" s="972">
        <v>123725393</v>
      </c>
      <c r="AG131" s="973"/>
      <c r="AH131" s="973"/>
      <c r="AI131" s="973"/>
      <c r="AJ131" s="974"/>
      <c r="AK131" s="972">
        <v>130839181</v>
      </c>
      <c r="AL131" s="973"/>
      <c r="AM131" s="973"/>
      <c r="AN131" s="973"/>
      <c r="AO131" s="974"/>
      <c r="AP131" s="1097"/>
      <c r="AQ131" s="1098"/>
      <c r="AR131" s="1098"/>
      <c r="AS131" s="1098"/>
      <c r="AT131" s="1099"/>
      <c r="AU131" s="227"/>
      <c r="AV131" s="227"/>
      <c r="AW131" s="227"/>
      <c r="AX131" s="1070" t="s">
        <v>467</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077" t="s">
        <v>468</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469</v>
      </c>
      <c r="W132" s="1081"/>
      <c r="X132" s="1081"/>
      <c r="Y132" s="1081"/>
      <c r="Z132" s="1082"/>
      <c r="AA132" s="1083">
        <v>-5.0306975200000004</v>
      </c>
      <c r="AB132" s="1084"/>
      <c r="AC132" s="1084"/>
      <c r="AD132" s="1084"/>
      <c r="AE132" s="1085"/>
      <c r="AF132" s="1086">
        <v>-4.7383732399999996</v>
      </c>
      <c r="AG132" s="1084"/>
      <c r="AH132" s="1084"/>
      <c r="AI132" s="1084"/>
      <c r="AJ132" s="1085"/>
      <c r="AK132" s="1086">
        <v>-4.05298318</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470</v>
      </c>
      <c r="W133" s="1064"/>
      <c r="X133" s="1064"/>
      <c r="Y133" s="1064"/>
      <c r="Z133" s="1065"/>
      <c r="AA133" s="1066">
        <v>-5.2</v>
      </c>
      <c r="AB133" s="1067"/>
      <c r="AC133" s="1067"/>
      <c r="AD133" s="1067"/>
      <c r="AE133" s="1068"/>
      <c r="AF133" s="1066">
        <v>-5</v>
      </c>
      <c r="AG133" s="1067"/>
      <c r="AH133" s="1067"/>
      <c r="AI133" s="1067"/>
      <c r="AJ133" s="1068"/>
      <c r="AK133" s="1066">
        <v>-4.5999999999999996</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Sjc1lDkN8WSnMQLVPoBajXMhpw5tWMglm7zvQshu5z/Qt1NlnhWK18w7g/8OYx8yWNkLDqMgYErxRO+sS+iwHQ==" saltValue="8rCj9Z6zW+yI2TM78/n03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471</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v02xAvEzjbu0P3tSm+DKhxleBzUUC4tkmcsfrMGPt2RGrY5ciaDeNGLfXECPuG1Ggip3wau5sGtOT4tEHAwSSQ==" saltValue="JysoNClO0WSxaOAzDucGB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q0pdQKQK3mjhjfGq1yrDFZf97A59g2htUxf0tChQX902M4eT6H7FPGxSRwjtwwB68cf9B3KLxFHZv3gWHhOgqg==" saltValue="iUDF8KopsigNXiDBF/tXI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473</v>
      </c>
      <c r="AL6" s="260"/>
      <c r="AM6" s="260"/>
      <c r="AN6" s="260"/>
    </row>
    <row r="7" spans="1:46" ht="13.5" customHeight="1" x14ac:dyDescent="0.2">
      <c r="A7" s="259"/>
      <c r="AK7" s="262"/>
      <c r="AL7" s="263"/>
      <c r="AM7" s="263"/>
      <c r="AN7" s="264"/>
      <c r="AO7" s="1101" t="s">
        <v>474</v>
      </c>
      <c r="AP7" s="265"/>
      <c r="AQ7" s="266" t="s">
        <v>475</v>
      </c>
      <c r="AR7" s="267"/>
    </row>
    <row r="8" spans="1:46" ht="13" x14ac:dyDescent="0.2">
      <c r="A8" s="259"/>
      <c r="AK8" s="268"/>
      <c r="AL8" s="269"/>
      <c r="AM8" s="269"/>
      <c r="AN8" s="270"/>
      <c r="AO8" s="1102"/>
      <c r="AP8" s="271" t="s">
        <v>476</v>
      </c>
      <c r="AQ8" s="272" t="s">
        <v>477</v>
      </c>
      <c r="AR8" s="273" t="s">
        <v>478</v>
      </c>
    </row>
    <row r="9" spans="1:46" ht="13" x14ac:dyDescent="0.2">
      <c r="A9" s="259"/>
      <c r="AK9" s="1103" t="s">
        <v>479</v>
      </c>
      <c r="AL9" s="1104"/>
      <c r="AM9" s="1104"/>
      <c r="AN9" s="1105"/>
      <c r="AO9" s="274">
        <v>34931709</v>
      </c>
      <c r="AP9" s="274">
        <v>60980</v>
      </c>
      <c r="AQ9" s="275">
        <v>62747</v>
      </c>
      <c r="AR9" s="276">
        <v>-2.8</v>
      </c>
    </row>
    <row r="10" spans="1:46" ht="13.5" customHeight="1" x14ac:dyDescent="0.2">
      <c r="A10" s="259"/>
      <c r="AK10" s="1103" t="s">
        <v>480</v>
      </c>
      <c r="AL10" s="1104"/>
      <c r="AM10" s="1104"/>
      <c r="AN10" s="1105"/>
      <c r="AO10" s="277">
        <v>452432</v>
      </c>
      <c r="AP10" s="277">
        <v>790</v>
      </c>
      <c r="AQ10" s="278">
        <v>903</v>
      </c>
      <c r="AR10" s="279">
        <v>-12.5</v>
      </c>
    </row>
    <row r="11" spans="1:46" ht="13.5" customHeight="1" x14ac:dyDescent="0.2">
      <c r="A11" s="259"/>
      <c r="AK11" s="1103" t="s">
        <v>481</v>
      </c>
      <c r="AL11" s="1104"/>
      <c r="AM11" s="1104"/>
      <c r="AN11" s="1105"/>
      <c r="AO11" s="277" t="s">
        <v>482</v>
      </c>
      <c r="AP11" s="277" t="s">
        <v>482</v>
      </c>
      <c r="AQ11" s="278" t="s">
        <v>482</v>
      </c>
      <c r="AR11" s="279" t="s">
        <v>482</v>
      </c>
    </row>
    <row r="12" spans="1:46" ht="13.5" customHeight="1" x14ac:dyDescent="0.2">
      <c r="A12" s="259"/>
      <c r="AK12" s="1103" t="s">
        <v>483</v>
      </c>
      <c r="AL12" s="1104"/>
      <c r="AM12" s="1104"/>
      <c r="AN12" s="1105"/>
      <c r="AO12" s="277" t="s">
        <v>482</v>
      </c>
      <c r="AP12" s="277" t="s">
        <v>482</v>
      </c>
      <c r="AQ12" s="278" t="s">
        <v>482</v>
      </c>
      <c r="AR12" s="279" t="s">
        <v>482</v>
      </c>
    </row>
    <row r="13" spans="1:46" ht="13.5" customHeight="1" x14ac:dyDescent="0.2">
      <c r="A13" s="259"/>
      <c r="AK13" s="1103" t="s">
        <v>484</v>
      </c>
      <c r="AL13" s="1104"/>
      <c r="AM13" s="1104"/>
      <c r="AN13" s="1105"/>
      <c r="AO13" s="277">
        <v>918265</v>
      </c>
      <c r="AP13" s="277">
        <v>1603</v>
      </c>
      <c r="AQ13" s="278">
        <v>2239</v>
      </c>
      <c r="AR13" s="279">
        <v>-28.4</v>
      </c>
    </row>
    <row r="14" spans="1:46" ht="13.5" customHeight="1" x14ac:dyDescent="0.2">
      <c r="A14" s="259"/>
      <c r="AK14" s="1103" t="s">
        <v>485</v>
      </c>
      <c r="AL14" s="1104"/>
      <c r="AM14" s="1104"/>
      <c r="AN14" s="1105"/>
      <c r="AO14" s="277">
        <v>1160624</v>
      </c>
      <c r="AP14" s="277">
        <v>2026</v>
      </c>
      <c r="AQ14" s="278">
        <v>1577</v>
      </c>
      <c r="AR14" s="279">
        <v>28.5</v>
      </c>
    </row>
    <row r="15" spans="1:46" ht="13.5" customHeight="1" x14ac:dyDescent="0.2">
      <c r="A15" s="259"/>
      <c r="AK15" s="1106" t="s">
        <v>486</v>
      </c>
      <c r="AL15" s="1107"/>
      <c r="AM15" s="1107"/>
      <c r="AN15" s="1108"/>
      <c r="AO15" s="277">
        <v>-1098921</v>
      </c>
      <c r="AP15" s="277">
        <v>-1918</v>
      </c>
      <c r="AQ15" s="278">
        <v>-1898</v>
      </c>
      <c r="AR15" s="279">
        <v>1.1000000000000001</v>
      </c>
    </row>
    <row r="16" spans="1:46" ht="13" x14ac:dyDescent="0.2">
      <c r="A16" s="259"/>
      <c r="AK16" s="1106" t="s">
        <v>177</v>
      </c>
      <c r="AL16" s="1107"/>
      <c r="AM16" s="1107"/>
      <c r="AN16" s="1108"/>
      <c r="AO16" s="277">
        <v>36364109</v>
      </c>
      <c r="AP16" s="277">
        <v>63480</v>
      </c>
      <c r="AQ16" s="278">
        <v>65568</v>
      </c>
      <c r="AR16" s="279">
        <v>-3.2</v>
      </c>
    </row>
    <row r="17" spans="1:46" ht="13" x14ac:dyDescent="0.2">
      <c r="A17" s="259"/>
    </row>
    <row r="18" spans="1:46" ht="13" x14ac:dyDescent="0.2">
      <c r="A18" s="259"/>
      <c r="AQ18" s="280"/>
      <c r="AR18" s="280"/>
    </row>
    <row r="19" spans="1:46" ht="13" x14ac:dyDescent="0.2">
      <c r="A19" s="259"/>
      <c r="AK19" s="255" t="s">
        <v>487</v>
      </c>
    </row>
    <row r="20" spans="1:46" ht="13" x14ac:dyDescent="0.2">
      <c r="A20" s="259"/>
      <c r="AK20" s="281"/>
      <c r="AL20" s="282"/>
      <c r="AM20" s="282"/>
      <c r="AN20" s="283"/>
      <c r="AO20" s="284" t="s">
        <v>488</v>
      </c>
      <c r="AP20" s="285" t="s">
        <v>489</v>
      </c>
      <c r="AQ20" s="286" t="s">
        <v>490</v>
      </c>
      <c r="AR20" s="287"/>
    </row>
    <row r="21" spans="1:46" s="260" customFormat="1" ht="13" x14ac:dyDescent="0.2">
      <c r="A21" s="288"/>
      <c r="AK21" s="1109" t="s">
        <v>491</v>
      </c>
      <c r="AL21" s="1110"/>
      <c r="AM21" s="1110"/>
      <c r="AN21" s="1111"/>
      <c r="AO21" s="289">
        <v>5.99</v>
      </c>
      <c r="AP21" s="290">
        <v>6.35</v>
      </c>
      <c r="AQ21" s="291">
        <v>-0.36</v>
      </c>
      <c r="AS21" s="292"/>
      <c r="AT21" s="288"/>
    </row>
    <row r="22" spans="1:46" s="260" customFormat="1" ht="13" x14ac:dyDescent="0.2">
      <c r="A22" s="288"/>
      <c r="AK22" s="1109" t="s">
        <v>492</v>
      </c>
      <c r="AL22" s="1110"/>
      <c r="AM22" s="1110"/>
      <c r="AN22" s="1111"/>
      <c r="AO22" s="293">
        <v>99</v>
      </c>
      <c r="AP22" s="294">
        <v>98.6</v>
      </c>
      <c r="AQ22" s="295">
        <v>0.4</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00" t="s">
        <v>493</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300"/>
      <c r="AS27" s="255"/>
      <c r="AT27" s="255"/>
    </row>
    <row r="28" spans="1:46" ht="16.5" x14ac:dyDescent="0.2">
      <c r="A28" s="256" t="s">
        <v>494</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495</v>
      </c>
      <c r="AL29" s="260"/>
      <c r="AM29" s="260"/>
      <c r="AN29" s="260"/>
      <c r="AS29" s="302"/>
    </row>
    <row r="30" spans="1:46" ht="13.5" customHeight="1" x14ac:dyDescent="0.2">
      <c r="A30" s="259"/>
      <c r="AK30" s="262"/>
      <c r="AL30" s="263"/>
      <c r="AM30" s="263"/>
      <c r="AN30" s="264"/>
      <c r="AO30" s="1101" t="s">
        <v>474</v>
      </c>
      <c r="AP30" s="265"/>
      <c r="AQ30" s="266" t="s">
        <v>475</v>
      </c>
      <c r="AR30" s="267"/>
    </row>
    <row r="31" spans="1:46" ht="13" x14ac:dyDescent="0.2">
      <c r="A31" s="259"/>
      <c r="AK31" s="268"/>
      <c r="AL31" s="269"/>
      <c r="AM31" s="269"/>
      <c r="AN31" s="270"/>
      <c r="AO31" s="1102"/>
      <c r="AP31" s="271" t="s">
        <v>476</v>
      </c>
      <c r="AQ31" s="272" t="s">
        <v>477</v>
      </c>
      <c r="AR31" s="273" t="s">
        <v>478</v>
      </c>
    </row>
    <row r="32" spans="1:46" ht="27" customHeight="1" x14ac:dyDescent="0.2">
      <c r="A32" s="259"/>
      <c r="AK32" s="1117" t="s">
        <v>496</v>
      </c>
      <c r="AL32" s="1118"/>
      <c r="AM32" s="1118"/>
      <c r="AN32" s="1119"/>
      <c r="AO32" s="303">
        <v>1093073</v>
      </c>
      <c r="AP32" s="303">
        <v>1908</v>
      </c>
      <c r="AQ32" s="304">
        <v>3862</v>
      </c>
      <c r="AR32" s="305">
        <v>-50.6</v>
      </c>
    </row>
    <row r="33" spans="1:46" ht="13.5" customHeight="1" x14ac:dyDescent="0.2">
      <c r="A33" s="259"/>
      <c r="AK33" s="1117" t="s">
        <v>497</v>
      </c>
      <c r="AL33" s="1118"/>
      <c r="AM33" s="1118"/>
      <c r="AN33" s="1119"/>
      <c r="AO33" s="303" t="s">
        <v>482</v>
      </c>
      <c r="AP33" s="303" t="s">
        <v>482</v>
      </c>
      <c r="AQ33" s="304" t="s">
        <v>482</v>
      </c>
      <c r="AR33" s="305" t="s">
        <v>482</v>
      </c>
    </row>
    <row r="34" spans="1:46" ht="27" customHeight="1" x14ac:dyDescent="0.2">
      <c r="A34" s="259"/>
      <c r="AK34" s="1117" t="s">
        <v>498</v>
      </c>
      <c r="AL34" s="1118"/>
      <c r="AM34" s="1118"/>
      <c r="AN34" s="1119"/>
      <c r="AO34" s="303">
        <v>269249</v>
      </c>
      <c r="AP34" s="303">
        <v>470</v>
      </c>
      <c r="AQ34" s="304">
        <v>339</v>
      </c>
      <c r="AR34" s="305">
        <v>38.6</v>
      </c>
    </row>
    <row r="35" spans="1:46" ht="27" customHeight="1" x14ac:dyDescent="0.2">
      <c r="A35" s="259"/>
      <c r="AK35" s="1117" t="s">
        <v>499</v>
      </c>
      <c r="AL35" s="1118"/>
      <c r="AM35" s="1118"/>
      <c r="AN35" s="1119"/>
      <c r="AO35" s="303" t="s">
        <v>482</v>
      </c>
      <c r="AP35" s="303" t="s">
        <v>482</v>
      </c>
      <c r="AQ35" s="304">
        <v>19</v>
      </c>
      <c r="AR35" s="305" t="s">
        <v>482</v>
      </c>
    </row>
    <row r="36" spans="1:46" ht="27" customHeight="1" x14ac:dyDescent="0.2">
      <c r="A36" s="259"/>
      <c r="AK36" s="1117" t="s">
        <v>500</v>
      </c>
      <c r="AL36" s="1118"/>
      <c r="AM36" s="1118"/>
      <c r="AN36" s="1119"/>
      <c r="AO36" s="303">
        <v>187429</v>
      </c>
      <c r="AP36" s="303">
        <v>327</v>
      </c>
      <c r="AQ36" s="304">
        <v>364</v>
      </c>
      <c r="AR36" s="305">
        <v>-10.199999999999999</v>
      </c>
    </row>
    <row r="37" spans="1:46" ht="13.5" customHeight="1" x14ac:dyDescent="0.2">
      <c r="A37" s="259"/>
      <c r="AK37" s="1117" t="s">
        <v>501</v>
      </c>
      <c r="AL37" s="1118"/>
      <c r="AM37" s="1118"/>
      <c r="AN37" s="1119"/>
      <c r="AO37" s="303">
        <v>561251</v>
      </c>
      <c r="AP37" s="303">
        <v>980</v>
      </c>
      <c r="AQ37" s="304">
        <v>2345</v>
      </c>
      <c r="AR37" s="305">
        <v>-58.2</v>
      </c>
    </row>
    <row r="38" spans="1:46" ht="27" customHeight="1" x14ac:dyDescent="0.2">
      <c r="A38" s="259"/>
      <c r="AK38" s="1120" t="s">
        <v>502</v>
      </c>
      <c r="AL38" s="1121"/>
      <c r="AM38" s="1121"/>
      <c r="AN38" s="1122"/>
      <c r="AO38" s="306" t="s">
        <v>482</v>
      </c>
      <c r="AP38" s="306" t="s">
        <v>482</v>
      </c>
      <c r="AQ38" s="307" t="s">
        <v>482</v>
      </c>
      <c r="AR38" s="295" t="s">
        <v>482</v>
      </c>
      <c r="AS38" s="302"/>
    </row>
    <row r="39" spans="1:46" ht="13" x14ac:dyDescent="0.2">
      <c r="A39" s="259"/>
      <c r="AK39" s="1120" t="s">
        <v>503</v>
      </c>
      <c r="AL39" s="1121"/>
      <c r="AM39" s="1121"/>
      <c r="AN39" s="1122"/>
      <c r="AO39" s="303">
        <v>-1375</v>
      </c>
      <c r="AP39" s="303">
        <v>-2</v>
      </c>
      <c r="AQ39" s="304">
        <v>-12</v>
      </c>
      <c r="AR39" s="305">
        <v>-83.3</v>
      </c>
      <c r="AS39" s="302"/>
    </row>
    <row r="40" spans="1:46" ht="27" customHeight="1" x14ac:dyDescent="0.2">
      <c r="A40" s="259"/>
      <c r="AK40" s="1117" t="s">
        <v>504</v>
      </c>
      <c r="AL40" s="1118"/>
      <c r="AM40" s="1118"/>
      <c r="AN40" s="1119"/>
      <c r="AO40" s="303">
        <v>-7412517</v>
      </c>
      <c r="AP40" s="303">
        <v>-12940</v>
      </c>
      <c r="AQ40" s="304">
        <v>-12184</v>
      </c>
      <c r="AR40" s="305">
        <v>6.2</v>
      </c>
      <c r="AS40" s="302"/>
    </row>
    <row r="41" spans="1:46" ht="13" x14ac:dyDescent="0.2">
      <c r="A41" s="259"/>
      <c r="AK41" s="1123" t="s">
        <v>287</v>
      </c>
      <c r="AL41" s="1124"/>
      <c r="AM41" s="1124"/>
      <c r="AN41" s="1125"/>
      <c r="AO41" s="303">
        <v>-5302890</v>
      </c>
      <c r="AP41" s="303">
        <v>-9257</v>
      </c>
      <c r="AQ41" s="304">
        <v>-5268</v>
      </c>
      <c r="AR41" s="305">
        <v>75.7</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505</v>
      </c>
    </row>
    <row r="48" spans="1:46" ht="13" x14ac:dyDescent="0.2">
      <c r="A48" s="259"/>
      <c r="AK48" s="313" t="s">
        <v>506</v>
      </c>
      <c r="AL48" s="313"/>
      <c r="AM48" s="313"/>
      <c r="AN48" s="313"/>
      <c r="AO48" s="313"/>
      <c r="AP48" s="313"/>
      <c r="AQ48" s="314"/>
      <c r="AR48" s="313"/>
    </row>
    <row r="49" spans="1:44" ht="13.5" customHeight="1" x14ac:dyDescent="0.2">
      <c r="A49" s="259"/>
      <c r="AK49" s="315"/>
      <c r="AL49" s="316"/>
      <c r="AM49" s="1112" t="s">
        <v>474</v>
      </c>
      <c r="AN49" s="1114" t="s">
        <v>507</v>
      </c>
      <c r="AO49" s="1115"/>
      <c r="AP49" s="1115"/>
      <c r="AQ49" s="1115"/>
      <c r="AR49" s="1116"/>
    </row>
    <row r="50" spans="1:44" ht="13" x14ac:dyDescent="0.2">
      <c r="A50" s="259"/>
      <c r="AK50" s="317"/>
      <c r="AL50" s="318"/>
      <c r="AM50" s="1113"/>
      <c r="AN50" s="319" t="s">
        <v>508</v>
      </c>
      <c r="AO50" s="320" t="s">
        <v>509</v>
      </c>
      <c r="AP50" s="321" t="s">
        <v>510</v>
      </c>
      <c r="AQ50" s="322" t="s">
        <v>511</v>
      </c>
      <c r="AR50" s="323" t="s">
        <v>512</v>
      </c>
    </row>
    <row r="51" spans="1:44" ht="13" x14ac:dyDescent="0.2">
      <c r="A51" s="259"/>
      <c r="AK51" s="315" t="s">
        <v>513</v>
      </c>
      <c r="AL51" s="316"/>
      <c r="AM51" s="324">
        <v>25981525</v>
      </c>
      <c r="AN51" s="325">
        <v>45255</v>
      </c>
      <c r="AO51" s="326">
        <v>8.1999999999999993</v>
      </c>
      <c r="AP51" s="327">
        <v>51681</v>
      </c>
      <c r="AQ51" s="328">
        <v>3.8</v>
      </c>
      <c r="AR51" s="329">
        <v>4.4000000000000004</v>
      </c>
    </row>
    <row r="52" spans="1:44" ht="13" x14ac:dyDescent="0.2">
      <c r="A52" s="259"/>
      <c r="AK52" s="330"/>
      <c r="AL52" s="331" t="s">
        <v>514</v>
      </c>
      <c r="AM52" s="332">
        <v>19675187</v>
      </c>
      <c r="AN52" s="333">
        <v>34270</v>
      </c>
      <c r="AO52" s="334">
        <v>4.9000000000000004</v>
      </c>
      <c r="AP52" s="335">
        <v>37226</v>
      </c>
      <c r="AQ52" s="336">
        <v>-0.1</v>
      </c>
      <c r="AR52" s="337">
        <v>5</v>
      </c>
    </row>
    <row r="53" spans="1:44" ht="13" x14ac:dyDescent="0.2">
      <c r="A53" s="259"/>
      <c r="AK53" s="315" t="s">
        <v>515</v>
      </c>
      <c r="AL53" s="316"/>
      <c r="AM53" s="324">
        <v>17776031</v>
      </c>
      <c r="AN53" s="325">
        <v>30995</v>
      </c>
      <c r="AO53" s="326">
        <v>-31.5</v>
      </c>
      <c r="AP53" s="327">
        <v>50465</v>
      </c>
      <c r="AQ53" s="328">
        <v>-2.4</v>
      </c>
      <c r="AR53" s="329">
        <v>-29.1</v>
      </c>
    </row>
    <row r="54" spans="1:44" ht="13" x14ac:dyDescent="0.2">
      <c r="A54" s="259"/>
      <c r="AK54" s="330"/>
      <c r="AL54" s="331" t="s">
        <v>514</v>
      </c>
      <c r="AM54" s="332">
        <v>13234067</v>
      </c>
      <c r="AN54" s="333">
        <v>23076</v>
      </c>
      <c r="AO54" s="334">
        <v>-32.700000000000003</v>
      </c>
      <c r="AP54" s="335">
        <v>34193</v>
      </c>
      <c r="AQ54" s="336">
        <v>-8.1</v>
      </c>
      <c r="AR54" s="337">
        <v>-24.6</v>
      </c>
    </row>
    <row r="55" spans="1:44" ht="13" x14ac:dyDescent="0.2">
      <c r="A55" s="259"/>
      <c r="AK55" s="315" t="s">
        <v>516</v>
      </c>
      <c r="AL55" s="316"/>
      <c r="AM55" s="324">
        <v>19778537</v>
      </c>
      <c r="AN55" s="325">
        <v>34717</v>
      </c>
      <c r="AO55" s="326">
        <v>12</v>
      </c>
      <c r="AP55" s="327">
        <v>51679</v>
      </c>
      <c r="AQ55" s="328">
        <v>2.4</v>
      </c>
      <c r="AR55" s="329">
        <v>9.6</v>
      </c>
    </row>
    <row r="56" spans="1:44" ht="13" x14ac:dyDescent="0.2">
      <c r="A56" s="259"/>
      <c r="AK56" s="330"/>
      <c r="AL56" s="331" t="s">
        <v>514</v>
      </c>
      <c r="AM56" s="332">
        <v>12369807</v>
      </c>
      <c r="AN56" s="333">
        <v>21713</v>
      </c>
      <c r="AO56" s="334">
        <v>-5.9</v>
      </c>
      <c r="AP56" s="335">
        <v>35132</v>
      </c>
      <c r="AQ56" s="336">
        <v>2.7</v>
      </c>
      <c r="AR56" s="337">
        <v>-8.6</v>
      </c>
    </row>
    <row r="57" spans="1:44" ht="13" x14ac:dyDescent="0.2">
      <c r="A57" s="259"/>
      <c r="AK57" s="315" t="s">
        <v>517</v>
      </c>
      <c r="AL57" s="316"/>
      <c r="AM57" s="324">
        <v>14734496</v>
      </c>
      <c r="AN57" s="325">
        <v>25814</v>
      </c>
      <c r="AO57" s="326">
        <v>-25.6</v>
      </c>
      <c r="AP57" s="327">
        <v>49665</v>
      </c>
      <c r="AQ57" s="328">
        <v>-3.9</v>
      </c>
      <c r="AR57" s="329">
        <v>-21.7</v>
      </c>
    </row>
    <row r="58" spans="1:44" ht="13" x14ac:dyDescent="0.2">
      <c r="A58" s="259"/>
      <c r="AK58" s="330"/>
      <c r="AL58" s="331" t="s">
        <v>514</v>
      </c>
      <c r="AM58" s="332">
        <v>11580904</v>
      </c>
      <c r="AN58" s="333">
        <v>20289</v>
      </c>
      <c r="AO58" s="334">
        <v>-6.6</v>
      </c>
      <c r="AP58" s="335">
        <v>34678</v>
      </c>
      <c r="AQ58" s="336">
        <v>-1.3</v>
      </c>
      <c r="AR58" s="337">
        <v>-5.3</v>
      </c>
    </row>
    <row r="59" spans="1:44" ht="13" x14ac:dyDescent="0.2">
      <c r="A59" s="259"/>
      <c r="AK59" s="315" t="s">
        <v>518</v>
      </c>
      <c r="AL59" s="316"/>
      <c r="AM59" s="324">
        <v>23542795</v>
      </c>
      <c r="AN59" s="325">
        <v>41098</v>
      </c>
      <c r="AO59" s="326">
        <v>59.2</v>
      </c>
      <c r="AP59" s="327">
        <v>63439</v>
      </c>
      <c r="AQ59" s="328">
        <v>27.7</v>
      </c>
      <c r="AR59" s="329">
        <v>31.5</v>
      </c>
    </row>
    <row r="60" spans="1:44" ht="13" x14ac:dyDescent="0.2">
      <c r="A60" s="259"/>
      <c r="AK60" s="330"/>
      <c r="AL60" s="331" t="s">
        <v>514</v>
      </c>
      <c r="AM60" s="332">
        <v>18031270</v>
      </c>
      <c r="AN60" s="333">
        <v>31477</v>
      </c>
      <c r="AO60" s="334">
        <v>55.1</v>
      </c>
      <c r="AP60" s="335">
        <v>46463</v>
      </c>
      <c r="AQ60" s="336">
        <v>34</v>
      </c>
      <c r="AR60" s="337">
        <v>21.1</v>
      </c>
    </row>
    <row r="61" spans="1:44" ht="13" x14ac:dyDescent="0.2">
      <c r="A61" s="259"/>
      <c r="AK61" s="315" t="s">
        <v>519</v>
      </c>
      <c r="AL61" s="338"/>
      <c r="AM61" s="324">
        <v>20362677</v>
      </c>
      <c r="AN61" s="325">
        <v>35576</v>
      </c>
      <c r="AO61" s="326">
        <v>4.5</v>
      </c>
      <c r="AP61" s="327">
        <v>53386</v>
      </c>
      <c r="AQ61" s="339">
        <v>5.5</v>
      </c>
      <c r="AR61" s="329">
        <v>-1</v>
      </c>
    </row>
    <row r="62" spans="1:44" ht="13" x14ac:dyDescent="0.2">
      <c r="A62" s="259"/>
      <c r="AK62" s="330"/>
      <c r="AL62" s="331" t="s">
        <v>514</v>
      </c>
      <c r="AM62" s="332">
        <v>14978247</v>
      </c>
      <c r="AN62" s="333">
        <v>26165</v>
      </c>
      <c r="AO62" s="334">
        <v>3</v>
      </c>
      <c r="AP62" s="335">
        <v>37538</v>
      </c>
      <c r="AQ62" s="336">
        <v>5.4</v>
      </c>
      <c r="AR62" s="337">
        <v>-2.4</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RAZS2Ls6fR2GWmm2cs72Pwkq58YpLKkDomifwU3dut4ViSfNaZIms/b+1xbvDRKuNFLxqsqbLOeobjQp0rVfmQ==" saltValue="280arKyEq0hvVyC1wgruN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471</v>
      </c>
    </row>
    <row r="121" spans="125:125" ht="13.5" hidden="1" customHeight="1" x14ac:dyDescent="0.2">
      <c r="DU121" s="253"/>
    </row>
  </sheetData>
  <sheetProtection algorithmName="SHA-512" hashValue="s9TrMfr4OQ75CvMmrmNuTb7MxxTLkYNGNzueUzQBUPb754ijRH+Yty5vlILX0ipZxQ8tnmMYfY7mvP8snmBelw==" saltValue="m0TprFy+S9HAvg7em50ub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471</v>
      </c>
    </row>
  </sheetData>
  <sheetProtection algorithmName="SHA-512" hashValue="7xuf75D8AkXZ86HJtW89S0BPaijr0cAmpqvjEXllH5PEv8Vly0rPUgVWvdZgvmqA6izbfRecANXtqPpxD4mIDA==" saltValue="8rFJiryff7WUUq33K2PIz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521</v>
      </c>
      <c r="G46" s="8" t="s">
        <v>522</v>
      </c>
      <c r="H46" s="8" t="s">
        <v>523</v>
      </c>
      <c r="I46" s="8" t="s">
        <v>524</v>
      </c>
      <c r="J46" s="9" t="s">
        <v>525</v>
      </c>
    </row>
    <row r="47" spans="2:10" ht="57.75" customHeight="1" x14ac:dyDescent="0.2">
      <c r="B47" s="10"/>
      <c r="C47" s="1126" t="s">
        <v>3</v>
      </c>
      <c r="D47" s="1126"/>
      <c r="E47" s="1127"/>
      <c r="F47" s="11">
        <v>35.880000000000003</v>
      </c>
      <c r="G47" s="12">
        <v>32.67</v>
      </c>
      <c r="H47" s="12">
        <v>38.049999999999997</v>
      </c>
      <c r="I47" s="12">
        <v>43.5</v>
      </c>
      <c r="J47" s="13">
        <v>41.56</v>
      </c>
    </row>
    <row r="48" spans="2:10" ht="57.75" customHeight="1" x14ac:dyDescent="0.2">
      <c r="B48" s="14"/>
      <c r="C48" s="1128" t="s">
        <v>4</v>
      </c>
      <c r="D48" s="1128"/>
      <c r="E48" s="1129"/>
      <c r="F48" s="15">
        <v>5.29</v>
      </c>
      <c r="G48" s="16">
        <v>9.32</v>
      </c>
      <c r="H48" s="16">
        <v>10.34</v>
      </c>
      <c r="I48" s="16">
        <v>7.72</v>
      </c>
      <c r="J48" s="17">
        <v>8.08</v>
      </c>
    </row>
    <row r="49" spans="2:10" ht="57.75" customHeight="1" thickBot="1" x14ac:dyDescent="0.25">
      <c r="B49" s="18"/>
      <c r="C49" s="1130" t="s">
        <v>5</v>
      </c>
      <c r="D49" s="1130"/>
      <c r="E49" s="1131"/>
      <c r="F49" s="19">
        <v>1.9</v>
      </c>
      <c r="G49" s="20" t="s">
        <v>526</v>
      </c>
      <c r="H49" s="20">
        <v>7.26</v>
      </c>
      <c r="I49" s="20">
        <v>4.43</v>
      </c>
      <c r="J49" s="21">
        <v>0.75</v>
      </c>
    </row>
    <row r="50" spans="2:10" ht="13" x14ac:dyDescent="0.2"/>
  </sheetData>
  <sheetProtection algorithmName="SHA-512" hashValue="YEW5aX0XBFDxjBzPeJqBuxj74Lojv0Sd9BbUNnlS79zbLktUIOnG3wXwjI2nU05sDEetXpe1Ld7hw/Vk9FnA1w==" saltValue="sbwpdOjBzrDl/ZEIyhEsu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蛭田 哲也(HIRUTA Tetsuya)</cp:lastModifiedBy>
  <cp:lastPrinted>2025-03-12T05:24:03Z</cp:lastPrinted>
  <dcterms:created xsi:type="dcterms:W3CDTF">2025-02-19T01:48:48Z</dcterms:created>
  <dcterms:modified xsi:type="dcterms:W3CDTF">2025-03-19T03:33:49Z</dcterms:modified>
  <cp:category/>
</cp:coreProperties>
</file>