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7税務・財政\"/>
    </mc:Choice>
  </mc:AlternateContent>
  <bookViews>
    <workbookView xWindow="-15" yWindow="-15" windowWidth="10260" windowHeight="7755" firstSheet="1" activeTab="1"/>
  </bookViews>
  <sheets>
    <sheet name="7-21(廃止)" sheetId="22" state="hidden" r:id="rId1"/>
    <sheet name="7-21(1)" sheetId="23" r:id="rId2"/>
    <sheet name="7-21(2)" sheetId="24" r:id="rId3"/>
    <sheet name="7-27(廃止)" sheetId="21" state="hidden" r:id="rId4"/>
  </sheets>
  <calcPr calcId="162913"/>
</workbook>
</file>

<file path=xl/calcChain.xml><?xml version="1.0" encoding="utf-8"?>
<calcChain xmlns="http://schemas.openxmlformats.org/spreadsheetml/2006/main">
  <c r="E24" i="21" l="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/>
  <c r="E32" i="21"/>
  <c r="E21" i="21"/>
  <c r="E18" i="21"/>
  <c r="E17" i="21"/>
  <c r="E15" i="21"/>
  <c r="E14" i="21"/>
  <c r="E12" i="21"/>
  <c r="E11" i="21"/>
  <c r="E9" i="21"/>
  <c r="E8" i="21"/>
  <c r="E6" i="21"/>
  <c r="D37" i="21"/>
  <c r="N22" i="22"/>
  <c r="C17" i="21"/>
  <c r="M11" i="22"/>
  <c r="D17" i="21"/>
  <c r="N11" i="22"/>
  <c r="E37" i="21"/>
  <c r="D34" i="21"/>
  <c r="N21" i="22"/>
  <c r="N20" i="22"/>
  <c r="C37" i="21"/>
  <c r="M22" i="22"/>
  <c r="C34" i="21"/>
  <c r="M21" i="22"/>
  <c r="E20" i="21"/>
  <c r="D8" i="21"/>
  <c r="D11" i="21"/>
  <c r="N9" i="22"/>
  <c r="D14" i="21"/>
  <c r="N10" i="22"/>
  <c r="D20" i="21"/>
  <c r="N12" i="22"/>
  <c r="C14" i="21"/>
  <c r="M10" i="22"/>
  <c r="C11" i="21"/>
  <c r="M9" i="22"/>
  <c r="C8" i="21"/>
  <c r="C20" i="21"/>
  <c r="M12" i="22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E5" i="22" s="1"/>
  <c r="C32" i="21"/>
  <c r="D32" i="21"/>
  <c r="E18" i="22"/>
  <c r="H18" i="22"/>
  <c r="F6" i="21"/>
  <c r="M20" i="22"/>
  <c r="C6" i="21"/>
  <c r="C4" i="21"/>
  <c r="C30" i="21" s="1"/>
  <c r="D6" i="21"/>
  <c r="M7" i="22"/>
  <c r="N8" i="22"/>
  <c r="N7" i="22"/>
  <c r="I5" i="22" l="1"/>
  <c r="M5" i="22" s="1"/>
  <c r="F4" i="21"/>
  <c r="F30" i="21" s="1"/>
  <c r="H5" i="22"/>
</calcChain>
</file>

<file path=xl/sharedStrings.xml><?xml version="1.0" encoding="utf-8"?>
<sst xmlns="http://schemas.openxmlformats.org/spreadsheetml/2006/main" count="220" uniqueCount="128">
  <si>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</si>
  <si>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</si>
  <si>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</si>
  <si>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スポーツ振興費</t>
    <rPh sb="4" eb="6">
      <t>シンコウ</t>
    </rPh>
    <rPh sb="6" eb="7">
      <t>ヒ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</si>
  <si>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</si>
  <si>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</si>
  <si>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特別区債</t>
    <rPh sb="0" eb="2">
      <t>トクベツ</t>
    </rPh>
    <rPh sb="2" eb="3">
      <t>ク</t>
    </rPh>
    <rPh sb="3" eb="4">
      <t>サイ</t>
    </rPh>
    <phoneticPr fontId="1"/>
  </si>
  <si>
    <t>公債費</t>
    <rPh sb="0" eb="2">
      <t>コウサイ</t>
    </rPh>
    <rPh sb="2" eb="3">
      <t>ヒ</t>
    </rPh>
    <phoneticPr fontId="1"/>
  </si>
  <si>
    <t>繰越金</t>
    <rPh sb="0" eb="2">
      <t>クリコシ</t>
    </rPh>
    <rPh sb="2" eb="3">
      <t>キン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</si>
  <si>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</si>
  <si>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</si>
  <si>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</si>
  <si>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</si>
  <si>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特別区税</t>
    <rPh sb="0" eb="3">
      <t>トクベツク</t>
    </rPh>
    <rPh sb="3" eb="4">
      <t>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</si>
  <si>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</si>
  <si>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利子割交付金</t>
    <rPh sb="0" eb="2">
      <t>リシ</t>
    </rPh>
    <rPh sb="2" eb="3">
      <t>ワリ</t>
    </rPh>
    <rPh sb="3" eb="6">
      <t>コウフキン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</si>
  <si>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</si>
  <si>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</si>
  <si>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</si>
  <si>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</si>
  <si>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</si>
  <si>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</si>
  <si>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</si>
  <si>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</si>
  <si>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都支出金</t>
    <rPh sb="0" eb="1">
      <t>ト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</si>
  <si>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</si>
  <si>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寄附金</t>
    <rPh sb="0" eb="3">
      <t>キフキン</t>
    </rPh>
    <phoneticPr fontId="1"/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</si>
  <si>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</si>
  <si>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</si>
  <si>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</si>
  <si>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</si>
  <si>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生活経済費</t>
    <rPh sb="0" eb="2">
      <t>セイカツ</t>
    </rPh>
    <rPh sb="2" eb="4">
      <t>ケイザイ</t>
    </rPh>
    <rPh sb="4" eb="5">
      <t>ヒ</t>
    </rPh>
    <phoneticPr fontId="1"/>
  </si>
  <si>
    <t>保健福祉費</t>
    <rPh sb="0" eb="2">
      <t>ホケン</t>
    </rPh>
    <rPh sb="2" eb="4">
      <t>フクシ</t>
    </rPh>
    <rPh sb="4" eb="5">
      <t>ヒ</t>
    </rPh>
    <phoneticPr fontId="1"/>
  </si>
  <si>
    <t>都市整備費</t>
    <rPh sb="0" eb="2">
      <t>トシ</t>
    </rPh>
    <rPh sb="2" eb="4">
      <t>セイビ</t>
    </rPh>
    <rPh sb="4" eb="5">
      <t>ヒ</t>
    </rPh>
    <phoneticPr fontId="1"/>
  </si>
  <si>
    <t>環境清掃費</t>
    <rPh sb="0" eb="2">
      <t>カンキョウ</t>
    </rPh>
    <rPh sb="2" eb="4">
      <t>セイソウ</t>
    </rPh>
    <rPh sb="4" eb="5">
      <t>ヒ</t>
    </rPh>
    <phoneticPr fontId="1"/>
  </si>
  <si>
    <t>教育費</t>
    <rPh sb="0" eb="3">
      <t>キョウイクヒ</t>
    </rPh>
    <phoneticPr fontId="1"/>
  </si>
  <si>
    <t>職員費</t>
    <rPh sb="0" eb="2">
      <t>ショクイン</t>
    </rPh>
    <rPh sb="2" eb="3">
      <t>ヒ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</si>
  <si>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</si>
  <si>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予備費</t>
    <rPh sb="0" eb="3">
      <t>ヨビヒ</t>
    </rPh>
    <phoneticPr fontId="1"/>
  </si>
  <si>
    <t>総額</t>
  </si>
  <si>
    <t>総務費</t>
  </si>
  <si>
    <t>予備費</t>
  </si>
  <si>
    <t>(1)　歳入　　</t>
    <rPh sb="4" eb="5">
      <t>トシ</t>
    </rPh>
    <rPh sb="5" eb="6">
      <t>ニュウ</t>
    </rPh>
    <phoneticPr fontId="1"/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</si>
  <si>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</si>
  <si>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</si>
  <si>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</si>
  <si>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</si>
  <si>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</si>
  <si>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</si>
  <si>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予算現額</t>
    <rPh sb="0" eb="2">
      <t>ヨサン</t>
    </rPh>
    <rPh sb="2" eb="3">
      <t>ゲン</t>
    </rPh>
    <rPh sb="3" eb="4">
      <t>ガク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</si>
  <si>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</si>
  <si>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</si>
  <si>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</si>
  <si>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特別区民税</t>
    <rPh sb="0" eb="2">
      <t>トクベツ</t>
    </rPh>
    <rPh sb="2" eb="4">
      <t>クミン</t>
    </rPh>
    <rPh sb="4" eb="5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</si>
  <si>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</si>
  <si>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特別区たばこ税</t>
    <rPh sb="0" eb="3">
      <t>トクベツク</t>
    </rPh>
    <rPh sb="6" eb="7">
      <t>ゼイ</t>
    </rPh>
    <phoneticPr fontId="1"/>
  </si>
  <si>
    <t>入湯税</t>
    <rPh sb="0" eb="2">
      <t>ニュウトウ</t>
    </rPh>
    <rPh sb="2" eb="3">
      <t>ゼイ</t>
    </rPh>
    <phoneticPr fontId="1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</si>
  <si>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1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</si>
  <si>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1"/>
  </si>
  <si>
    <t>配当割交付金</t>
    <rPh sb="0" eb="2">
      <t>ハイトウ</t>
    </rPh>
    <rPh sb="2" eb="3">
      <t>ワリ</t>
    </rPh>
    <rPh sb="3" eb="5">
      <t>コウフ</t>
    </rPh>
    <rPh sb="5" eb="6">
      <t>キン</t>
    </rPh>
    <phoneticPr fontId="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</si>
  <si>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</si>
  <si>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特別区財政交付金</t>
    <rPh sb="0" eb="2">
      <t>トクベツ</t>
    </rPh>
    <rPh sb="2" eb="3">
      <t>ク</t>
    </rPh>
    <rPh sb="3" eb="5">
      <t>ザイセイ</t>
    </rPh>
    <rPh sb="5" eb="8">
      <t>コウフキン</t>
    </rPh>
    <phoneticPr fontId="1"/>
  </si>
  <si>
    <t>特別区財政調整交付金</t>
    <rPh sb="0" eb="3">
      <t>トクベツク</t>
    </rPh>
    <rPh sb="3" eb="5">
      <t>ザイセイ</t>
    </rPh>
    <rPh sb="5" eb="7">
      <t>チョウセイ</t>
    </rPh>
    <rPh sb="7" eb="10">
      <t>コウフキン</t>
    </rPh>
    <phoneticPr fontId="1"/>
  </si>
  <si>
    <t>負担金</t>
    <rPh sb="0" eb="3">
      <t>フタンキン</t>
    </rPh>
    <phoneticPr fontId="1"/>
  </si>
  <si>
    <t>使用料</t>
    <rPh sb="0" eb="3">
      <t>シヨウリョウ</t>
    </rPh>
    <phoneticPr fontId="1"/>
  </si>
  <si>
    <t>手数料</t>
    <rPh sb="0" eb="3">
      <t>テスウリョウ</t>
    </rPh>
    <phoneticPr fontId="1"/>
  </si>
  <si>
    <t>国庫負担金</t>
    <rPh sb="0" eb="2">
      <t>コッコ</t>
    </rPh>
    <rPh sb="2" eb="5">
      <t>フタンキン</t>
    </rPh>
    <phoneticPr fontId="1"/>
  </si>
  <si>
    <t>国庫補助金</t>
    <rPh sb="0" eb="2">
      <t>コッコ</t>
    </rPh>
    <rPh sb="2" eb="5">
      <t>ホジョキン</t>
    </rPh>
    <phoneticPr fontId="1"/>
  </si>
  <si>
    <t>国庫委託金</t>
    <rPh sb="0" eb="2">
      <t>コッコ</t>
    </rPh>
    <rPh sb="2" eb="4">
      <t>イタク</t>
    </rPh>
    <rPh sb="4" eb="5">
      <t>キン</t>
    </rPh>
    <phoneticPr fontId="1"/>
  </si>
  <si>
    <t>都負担金</t>
    <rPh sb="0" eb="1">
      <t>ト</t>
    </rPh>
    <rPh sb="1" eb="4">
      <t>フタンキン</t>
    </rPh>
    <phoneticPr fontId="1"/>
  </si>
  <si>
    <t>都補助金</t>
    <rPh sb="0" eb="1">
      <t>ト</t>
    </rPh>
    <rPh sb="1" eb="4">
      <t>ホジョキン</t>
    </rPh>
    <phoneticPr fontId="1"/>
  </si>
  <si>
    <t>都委託金</t>
    <rPh sb="0" eb="1">
      <t>ト</t>
    </rPh>
    <rPh sb="1" eb="3">
      <t>イタク</t>
    </rPh>
    <rPh sb="3" eb="4">
      <t>キン</t>
    </rPh>
    <phoneticPr fontId="1"/>
  </si>
  <si>
    <t>財産運用収入</t>
    <rPh sb="0" eb="2">
      <t>ザイサン</t>
    </rPh>
    <rPh sb="2" eb="4">
      <t>ウンヨウ</t>
    </rPh>
    <rPh sb="4" eb="6">
      <t>シュウニュウ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</si>
  <si>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</si>
  <si>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基金繰入金</t>
    <rPh sb="0" eb="2">
      <t>キキン</t>
    </rPh>
    <rPh sb="2" eb="4">
      <t>クリイレ</t>
    </rPh>
    <rPh sb="4" eb="5">
      <t>キン</t>
    </rPh>
    <phoneticPr fontId="1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</si>
  <si>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</si>
  <si>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1">
      <t>カリョウ</t>
    </rPh>
    <phoneticPr fontId="1"/>
  </si>
  <si>
    <t>特別区預金利子</t>
    <rPh sb="0" eb="3">
      <t>トクベツク</t>
    </rPh>
    <rPh sb="3" eb="5">
      <t>ヨキン</t>
    </rPh>
    <rPh sb="5" eb="7">
      <t>リシ</t>
    </rPh>
    <phoneticPr fontId="1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</si>
  <si>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1"/>
  </si>
  <si>
    <t>受託事業収入</t>
    <rPh sb="0" eb="2">
      <t>ジュタク</t>
    </rPh>
    <rPh sb="2" eb="4">
      <t>ジギョウ</t>
    </rPh>
    <rPh sb="4" eb="6">
      <t>シュウニュウ</t>
    </rPh>
    <phoneticPr fontId="1"/>
  </si>
  <si>
    <t>施設賄費収入</t>
    <rPh sb="0" eb="2">
      <t>シセツ</t>
    </rPh>
    <rPh sb="2" eb="3">
      <t>マカナ</t>
    </rPh>
    <rPh sb="3" eb="4">
      <t>ヒ</t>
    </rPh>
    <rPh sb="4" eb="6">
      <t>シュウニュウ</t>
    </rPh>
    <phoneticPr fontId="1"/>
  </si>
  <si>
    <t>収益事業収入</t>
    <rPh sb="0" eb="2">
      <t>シュウエキ</t>
    </rPh>
    <rPh sb="2" eb="4">
      <t>ジギョウ</t>
    </rPh>
    <rPh sb="4" eb="6">
      <t>シュウニュウ</t>
    </rPh>
    <phoneticPr fontId="1"/>
  </si>
  <si>
    <t>雑入</t>
    <rPh sb="0" eb="1">
      <t>ザツ</t>
    </rPh>
    <rPh sb="1" eb="2">
      <t>ニュウ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</si>
  <si>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</si>
  <si>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政策経営費</t>
    <rPh sb="0" eb="2">
      <t>セイサク</t>
    </rPh>
    <rPh sb="2" eb="4">
      <t>ケイエイ</t>
    </rPh>
    <rPh sb="4" eb="5">
      <t>ヒ</t>
    </rPh>
    <phoneticPr fontId="1"/>
  </si>
  <si>
    <t>会計管理費</t>
    <rPh sb="0" eb="2">
      <t>カイケイ</t>
    </rPh>
    <rPh sb="2" eb="5">
      <t>カンリヒ</t>
    </rPh>
    <phoneticPr fontId="1"/>
  </si>
  <si>
    <t>選挙費</t>
    <rPh sb="0" eb="2">
      <t>センキョ</t>
    </rPh>
    <rPh sb="2" eb="3">
      <t>ヒ</t>
    </rPh>
    <phoneticPr fontId="1"/>
  </si>
  <si>
    <t>監査委員費</t>
    <rPh sb="0" eb="2">
      <t>カンサ</t>
    </rPh>
    <rPh sb="2" eb="4">
      <t>イイン</t>
    </rPh>
    <rPh sb="4" eb="5">
      <t>ヒ</t>
    </rPh>
    <phoneticPr fontId="1"/>
  </si>
  <si>
    <t>区民生活費</t>
    <rPh sb="0" eb="2">
      <t>クミン</t>
    </rPh>
    <rPh sb="2" eb="5">
      <t>セイカツヒ</t>
    </rPh>
    <phoneticPr fontId="1"/>
  </si>
  <si>
    <t>徴税費</t>
    <rPh sb="0" eb="2">
      <t>チョウゼイ</t>
    </rPh>
    <rPh sb="2" eb="3">
      <t>ヒ</t>
    </rPh>
    <phoneticPr fontId="1"/>
  </si>
  <si>
    <t>統計調査費</t>
    <rPh sb="0" eb="2">
      <t>トウケイ</t>
    </rPh>
    <rPh sb="2" eb="5">
      <t>チョウサヒ</t>
    </rPh>
    <phoneticPr fontId="1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</si>
  <si>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1"/>
  </si>
  <si>
    <t>産業経済費</t>
    <rPh sb="0" eb="2">
      <t>サンギョウ</t>
    </rPh>
    <rPh sb="2" eb="4">
      <t>ケイザイ</t>
    </rPh>
    <rPh sb="4" eb="5">
      <t>ヒ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</si>
  <si>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</si>
  <si>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児童福祉費</t>
    <rPh sb="0" eb="2">
      <t>ジドウ</t>
    </rPh>
    <rPh sb="2" eb="4">
      <t>フクシ</t>
    </rPh>
    <rPh sb="4" eb="5">
      <t>ヒ</t>
    </rPh>
    <phoneticPr fontId="1"/>
  </si>
  <si>
    <t>生活保護費</t>
    <rPh sb="0" eb="2">
      <t>セイカツ</t>
    </rPh>
    <rPh sb="2" eb="4">
      <t>ホゴ</t>
    </rPh>
    <rPh sb="4" eb="5">
      <t>ヒ</t>
    </rPh>
    <phoneticPr fontId="1"/>
  </si>
  <si>
    <t>国民年金費</t>
    <rPh sb="0" eb="2">
      <t>コクミン</t>
    </rPh>
    <rPh sb="2" eb="4">
      <t>ネンキン</t>
    </rPh>
    <rPh sb="4" eb="5">
      <t>ヒ</t>
    </rPh>
    <phoneticPr fontId="1"/>
  </si>
  <si>
    <t>保健衛生費</t>
    <rPh sb="0" eb="2">
      <t>ホケン</t>
    </rPh>
    <rPh sb="2" eb="5">
      <t>エイセイヒ</t>
    </rPh>
    <phoneticPr fontId="1"/>
  </si>
  <si>
    <t>都市計画費</t>
    <rPh sb="0" eb="2">
      <t>トシ</t>
    </rPh>
    <rPh sb="2" eb="4">
      <t>ケイカク</t>
    </rPh>
    <rPh sb="4" eb="5">
      <t>ヒ</t>
    </rPh>
    <phoneticPr fontId="1"/>
  </si>
  <si>
    <t>土木管理費</t>
    <rPh sb="0" eb="2">
      <t>ドボク</t>
    </rPh>
    <rPh sb="2" eb="4">
      <t>カンリ</t>
    </rPh>
    <rPh sb="4" eb="5">
      <t>ヒ</t>
    </rPh>
    <phoneticPr fontId="1"/>
  </si>
  <si>
    <t>土木建設費</t>
    <rPh sb="0" eb="2">
      <t>ドボク</t>
    </rPh>
    <rPh sb="2" eb="4">
      <t>ケンセツ</t>
    </rPh>
    <rPh sb="4" eb="5">
      <t>ヒ</t>
    </rPh>
    <phoneticPr fontId="1"/>
  </si>
  <si>
    <t>緑化費</t>
    <rPh sb="0" eb="2">
      <t>リョッカ</t>
    </rPh>
    <rPh sb="2" eb="3">
      <t>ヒ</t>
    </rPh>
    <phoneticPr fontId="1"/>
  </si>
  <si>
    <t>教育総務費</t>
    <rPh sb="0" eb="2">
      <t>キョウイク</t>
    </rPh>
    <rPh sb="2" eb="5">
      <t>ソウムヒ</t>
    </rPh>
    <phoneticPr fontId="1"/>
  </si>
  <si>
    <t>小学校費</t>
    <rPh sb="0" eb="3">
      <t>ショウガッコウ</t>
    </rPh>
    <rPh sb="3" eb="4">
      <t>ヒ</t>
    </rPh>
    <phoneticPr fontId="1"/>
  </si>
  <si>
    <t>中学校費</t>
    <rPh sb="0" eb="3">
      <t>チュウガッコウ</t>
    </rPh>
    <rPh sb="3" eb="4">
      <t>ヒ</t>
    </rPh>
    <phoneticPr fontId="1"/>
  </si>
  <si>
    <t>社会教育費</t>
    <rPh sb="0" eb="2">
      <t>シャカイ</t>
    </rPh>
    <rPh sb="2" eb="5">
      <t>キョウイクヒ</t>
    </rPh>
    <phoneticPr fontId="1"/>
  </si>
  <si>
    <t>競馬組合分担金</t>
    <rPh sb="0" eb="2">
      <t>ケイバ</t>
    </rPh>
    <rPh sb="2" eb="4">
      <t>クミアイ</t>
    </rPh>
    <rPh sb="4" eb="7">
      <t>ブンタンキン</t>
    </rPh>
    <phoneticPr fontId="1"/>
  </si>
  <si>
    <t>小切手支払未済償還金</t>
    <rPh sb="0" eb="3">
      <t>コギッテ</t>
    </rPh>
    <rPh sb="3" eb="5">
      <t>シハラ</t>
    </rPh>
    <rPh sb="5" eb="7">
      <t>ミサイ</t>
    </rPh>
    <rPh sb="7" eb="10">
      <t>ショウカンキン</t>
    </rPh>
    <phoneticPr fontId="1"/>
  </si>
  <si>
    <t>(1)　歳入</t>
    <rPh sb="4" eb="5">
      <t>トシ</t>
    </rPh>
    <rPh sb="5" eb="6">
      <t>イ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</si>
  <si>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</si>
  <si>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</si>
  <si>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</si>
  <si>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</si>
  <si>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</si>
  <si>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</si>
  <si>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</si>
  <si>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</si>
  <si>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</si>
  <si>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t>資料：会計管理室会計課「杉並区各会計歳入歳出決算書」、(1)政策経営部財政課「杉並区予算」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</si>
  <si>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</si>
  <si>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</si>
  <si>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1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</si>
  <si>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1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</si>
  <si>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rPh sb="9" eb="12">
      <t>コウフキン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</si>
  <si>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</si>
  <si>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7-21　一般会計令和４年度決算額及び令和５年度当初予算額　</t>
    <rPh sb="5" eb="7">
      <t>イッパン</t>
    </rPh>
    <rPh sb="7" eb="9">
      <t>カイケイ</t>
    </rPh>
    <rPh sb="9" eb="11">
      <t>レイワ</t>
    </rPh>
    <rPh sb="12" eb="14">
      <t>ネンド</t>
    </rPh>
    <rPh sb="13" eb="14">
      <t>ド</t>
    </rPh>
    <rPh sb="14" eb="16">
      <t>ケッサン</t>
    </rPh>
    <rPh sb="16" eb="17">
      <t>ガク</t>
    </rPh>
    <rPh sb="17" eb="18">
      <t>オヨ</t>
    </rPh>
    <rPh sb="19" eb="21">
      <t>レイワ</t>
    </rPh>
    <rPh sb="22" eb="24">
      <t>ネンド</t>
    </rPh>
    <rPh sb="23" eb="24">
      <t>ド</t>
    </rPh>
    <rPh sb="24" eb="26">
      <t>トウショ</t>
    </rPh>
    <rPh sb="26" eb="28">
      <t>ヨサン</t>
    </rPh>
    <rPh sb="28" eb="29">
      <t>ガク</t>
    </rPh>
    <phoneticPr fontId="1"/>
  </si>
  <si>
    <t>令和5年度</t>
    <rPh sb="0" eb="2">
      <t>レイワ</t>
    </rPh>
    <rPh sb="3" eb="5">
      <t>ネンド</t>
    </rPh>
    <phoneticPr fontId="1"/>
  </si>
  <si>
    <t>7-21　一般会計令和４年度決算額及び令和５年度当初予算額（つづき）</t>
    <rPh sb="5" eb="7">
      <t>イッパン</t>
    </rPh>
    <rPh sb="7" eb="9">
      <t>カイケイ</t>
    </rPh>
    <rPh sb="9" eb="11">
      <t>レイワ</t>
    </rPh>
    <rPh sb="12" eb="14">
      <t>ネンド</t>
    </rPh>
    <rPh sb="13" eb="14">
      <t>ド</t>
    </rPh>
    <rPh sb="14" eb="16">
      <t>ケッサン</t>
    </rPh>
    <rPh sb="16" eb="17">
      <t>ガク</t>
    </rPh>
    <rPh sb="17" eb="18">
      <t>オヨ</t>
    </rPh>
    <rPh sb="19" eb="21">
      <t>レイワ</t>
    </rPh>
    <rPh sb="22" eb="24">
      <t>ネンド</t>
    </rPh>
    <rPh sb="23" eb="24">
      <t>ド</t>
    </rPh>
    <rPh sb="24" eb="26">
      <t>トウショ</t>
    </rPh>
    <rPh sb="26" eb="28">
      <t>ヨサン</t>
    </rPh>
    <rPh sb="28" eb="2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</si>
</sst>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7" formatCode="###\ ###\ ###\ ##0"/>
    <numFmt numFmtId="178" formatCode="###\ ###\ ###\ ##0;&quot;△&quot;###\ ###\ ###\ ##0"/>
    <numFmt numFmtId="181" formatCode="###\ ###\ ###\ ##0;&quot;△&quot;\ \ ###\ ###\ ###\ ##0"/>
    <numFmt numFmtId="185" formatCode="&quot;平 成 &quot;#\ #&quot; 年 度&quot;"/>
    <numFmt numFmtId="186" formatCode="&quot;平  成  &quot;#\ \ #&quot;  年  度&quot;"/>
    <numFmt numFmtId="187" formatCode="###\ ###\ ###\ ###_ ;_ * \-#\ ##0_ ;_ * &quot;-&quot;_ ;_ @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7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2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0" xfId="0" applyFont="1" applyBorder="1" applyAlignment="1">
      <alignment vertical="center"/>
    </xf>
    <xf numFmtId="0" fontId="16" fillId="0" borderId="10" xfId="0" applyFont="1" applyBorder="1" applyAlignment="1">
      <alignment horizontal="distributed" vertical="center" justifyLastLine="1"/>
    </xf>
    <xf numFmtId="186" fontId="16" fillId="0" borderId="12" xfId="0" applyNumberFormat="1" applyFont="1" applyBorder="1" applyAlignment="1">
      <alignment horizontal="center" vertical="center"/>
    </xf>
    <xf numFmtId="0" fontId="17" fillId="0" borderId="11" xfId="0" applyFont="1" applyBorder="1" applyAlignment="1">
      <alignment horizontal="distributed"/>
    </xf>
    <xf numFmtId="0" fontId="16" fillId="0" borderId="4" xfId="0" applyFont="1" applyBorder="1" applyAlignment="1">
      <alignment horizontal="distributed" vertical="top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20" fillId="3" borderId="7" xfId="0" applyFont="1" applyFill="1" applyBorder="1" applyAlignment="1">
      <alignment horizontal="distributed" vertical="center" justifyLastLine="1"/>
    </xf>
    <xf numFmtId="0" fontId="20" fillId="3" borderId="8" xfId="0" applyFont="1" applyFill="1" applyBorder="1" applyAlignment="1">
      <alignment horizontal="distributed" vertical="center" justifyLastLine="1"/>
    </xf>
    <xf numFmtId="0" fontId="5" fillId="3" borderId="0" xfId="0" applyFont="1" applyFill="1"/>
    <xf numFmtId="0" fontId="1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1" fillId="0" borderId="0" xfId="0" applyFont="1"/>
    <xf numFmtId="0" fontId="20" fillId="2" borderId="7" xfId="0" applyFont="1" applyFill="1" applyBorder="1" applyAlignment="1">
      <alignment horizontal="distributed" vertical="center" justifyLastLine="1"/>
    </xf>
    <xf numFmtId="0" fontId="20" fillId="2" borderId="8" xfId="0" applyFont="1" applyFill="1" applyBorder="1" applyAlignment="1">
      <alignment horizontal="distributed" vertical="center" justifyLastLine="1"/>
    </xf>
    <xf numFmtId="178" fontId="5" fillId="0" borderId="0" xfId="0" applyNumberFormat="1" applyFont="1" applyBorder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85" fontId="16" fillId="0" borderId="14" xfId="0" applyNumberFormat="1" applyFont="1" applyFill="1" applyBorder="1" applyAlignment="1">
      <alignment horizontal="center" vertical="center" justifyLastLine="1"/>
    </xf>
    <xf numFmtId="0" fontId="17" fillId="0" borderId="0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top"/>
    </xf>
    <xf numFmtId="0" fontId="3" fillId="0" borderId="0" xfId="0" quotePrefix="1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56" fontId="5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vertical="center"/>
    </xf>
    <xf numFmtId="0" fontId="16" fillId="0" borderId="8" xfId="0" applyFont="1" applyFill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/>
    </xf>
    <xf numFmtId="0" fontId="17" fillId="0" borderId="3" xfId="0" applyFont="1" applyFill="1" applyBorder="1" applyAlignment="1">
      <alignment horizontal="distributed"/>
    </xf>
    <xf numFmtId="0" fontId="17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17" fillId="0" borderId="0" xfId="0" applyFont="1" applyFill="1" applyAlignment="1">
      <alignment horizontal="distributed" vertical="center"/>
    </xf>
    <xf numFmtId="0" fontId="16" fillId="0" borderId="0" xfId="0" applyFont="1" applyFill="1" applyAlignment="1">
      <alignment vertical="center"/>
    </xf>
    <xf numFmtId="0" fontId="10" fillId="0" borderId="0" xfId="0" applyFont="1"/>
    <xf numFmtId="0" fontId="16" fillId="0" borderId="5" xfId="0" applyFont="1" applyBorder="1"/>
    <xf numFmtId="187" fontId="17" fillId="0" borderId="0" xfId="0" applyNumberFormat="1" applyFont="1" applyFill="1" applyAlignment="1">
      <alignment horizontal="right" vertical="center"/>
    </xf>
    <xf numFmtId="187" fontId="17" fillId="0" borderId="0" xfId="0" applyNumberFormat="1" applyFont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187" fontId="16" fillId="0" borderId="0" xfId="0" applyNumberFormat="1" applyFont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7" fontId="16" fillId="0" borderId="0" xfId="0" applyNumberFormat="1" applyFont="1" applyAlignment="1">
      <alignment horizontal="right" vertical="center"/>
    </xf>
    <xf numFmtId="178" fontId="17" fillId="0" borderId="0" xfId="0" applyNumberFormat="1" applyFont="1" applyAlignment="1">
      <alignment horizontal="right" vertical="center"/>
    </xf>
    <xf numFmtId="187" fontId="16" fillId="0" borderId="0" xfId="0" applyNumberFormat="1" applyFont="1" applyFill="1" applyBorder="1" applyAlignment="1">
      <alignment horizontal="right" vertical="center"/>
    </xf>
    <xf numFmtId="187" fontId="16" fillId="0" borderId="5" xfId="0" applyNumberFormat="1" applyFont="1" applyBorder="1" applyAlignment="1">
      <alignment horizontal="right" vertical="center"/>
    </xf>
    <xf numFmtId="187" fontId="16" fillId="0" borderId="5" xfId="0" applyNumberFormat="1" applyFont="1" applyFill="1" applyBorder="1" applyAlignment="1">
      <alignment horizontal="right" vertical="center"/>
    </xf>
    <xf numFmtId="177" fontId="16" fillId="0" borderId="5" xfId="0" applyNumberFormat="1" applyFont="1" applyBorder="1" applyAlignment="1">
      <alignment horizontal="right" vertical="center"/>
    </xf>
    <xf numFmtId="177" fontId="16" fillId="0" borderId="0" xfId="0" applyNumberFormat="1" applyFont="1" applyBorder="1" applyAlignment="1">
      <alignment horizontal="right" vertical="center"/>
    </xf>
    <xf numFmtId="177" fontId="17" fillId="0" borderId="0" xfId="0" applyNumberFormat="1" applyFont="1" applyBorder="1" applyAlignment="1">
      <alignment horizontal="right" vertical="center"/>
    </xf>
    <xf numFmtId="177" fontId="16" fillId="0" borderId="2" xfId="0" applyNumberFormat="1" applyFont="1" applyBorder="1" applyAlignment="1">
      <alignment horizontal="right" vertical="center"/>
    </xf>
    <xf numFmtId="41" fontId="16" fillId="0" borderId="0" xfId="0" applyNumberFormat="1" applyFont="1" applyAlignment="1">
      <alignment horizontal="right" vertical="center"/>
    </xf>
    <xf numFmtId="41" fontId="17" fillId="0" borderId="0" xfId="0" applyNumberFormat="1" applyFont="1" applyAlignment="1">
      <alignment horizontal="right" vertical="center"/>
    </xf>
    <xf numFmtId="178" fontId="17" fillId="0" borderId="0" xfId="0" applyNumberFormat="1" applyFont="1" applyBorder="1" applyAlignment="1">
      <alignment horizontal="right"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0" borderId="0" xfId="0" applyNumberFormat="1" applyFont="1" applyFill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87" fontId="16" fillId="0" borderId="0" xfId="0" applyNumberFormat="1" applyFont="1" applyBorder="1" applyAlignment="1">
      <alignment horizontal="right" vertical="center"/>
    </xf>
    <xf numFmtId="178" fontId="16" fillId="0" borderId="0" xfId="0" applyNumberFormat="1" applyFont="1" applyBorder="1" applyAlignment="1">
      <alignment horizontal="right" vertical="center"/>
    </xf>
    <xf numFmtId="187" fontId="17" fillId="0" borderId="0" xfId="0" applyNumberFormat="1" applyFont="1" applyFill="1" applyAlignment="1">
      <alignment horizontal="right"/>
    </xf>
    <xf numFmtId="187" fontId="17" fillId="0" borderId="0" xfId="0" applyNumberFormat="1" applyFont="1" applyFill="1" applyBorder="1" applyAlignment="1">
      <alignment horizontal="right"/>
    </xf>
    <xf numFmtId="187" fontId="16" fillId="0" borderId="0" xfId="0" applyNumberFormat="1" applyFont="1" applyFill="1" applyAlignment="1">
      <alignment horizontal="right" vertical="center"/>
    </xf>
    <xf numFmtId="187" fontId="16" fillId="0" borderId="2" xfId="0" applyNumberFormat="1" applyFont="1" applyBorder="1" applyAlignment="1">
      <alignment horizontal="right" vertical="center"/>
    </xf>
    <xf numFmtId="187" fontId="16" fillId="0" borderId="5" xfId="0" applyNumberFormat="1" applyFont="1" applyBorder="1" applyAlignment="1">
      <alignment horizontal="right" vertical="top"/>
    </xf>
    <xf numFmtId="187" fontId="17" fillId="0" borderId="0" xfId="0" applyNumberFormat="1" applyFont="1" applyFill="1" applyBorder="1" applyAlignment="1">
      <alignment horizontal="right" vertical="center"/>
    </xf>
    <xf numFmtId="187" fontId="16" fillId="0" borderId="0" xfId="0" applyNumberFormat="1" applyFont="1" applyFill="1" applyAlignment="1">
      <alignment horizontal="distributed" vertical="center"/>
    </xf>
    <xf numFmtId="187" fontId="16" fillId="0" borderId="2" xfId="0" applyNumberFormat="1" applyFont="1" applyFill="1" applyBorder="1" applyAlignment="1">
      <alignment horizontal="right" vertical="center"/>
    </xf>
    <xf numFmtId="187" fontId="17" fillId="0" borderId="0" xfId="0" applyNumberFormat="1" applyFont="1" applyBorder="1" applyAlignment="1">
      <alignment horizontal="right" vertical="center"/>
    </xf>
    <xf numFmtId="187" fontId="16" fillId="0" borderId="0" xfId="0" applyNumberFormat="1" applyFont="1" applyBorder="1"/>
    <xf numFmtId="178" fontId="16" fillId="0" borderId="0" xfId="0" applyNumberFormat="1" applyFont="1" applyFill="1" applyBorder="1" applyAlignment="1">
      <alignment horizontal="right" vertical="center"/>
    </xf>
    <xf numFmtId="178" fontId="16" fillId="0" borderId="5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6" fillId="0" borderId="4" xfId="0" applyFont="1" applyBorder="1" applyAlignment="1">
      <alignment horizontal="distributed" vertical="distributed"/>
    </xf>
    <xf numFmtId="181" fontId="17" fillId="0" borderId="0" xfId="0" applyNumberFormat="1" applyFont="1" applyAlignment="1">
      <alignment horizontal="right" vertical="center"/>
    </xf>
    <xf numFmtId="0" fontId="16" fillId="0" borderId="0" xfId="0" applyFont="1" applyBorder="1" applyAlignment="1">
      <alignment horizontal="distributed" vertical="distributed"/>
    </xf>
    <xf numFmtId="0" fontId="17" fillId="0" borderId="3" xfId="0" applyFont="1" applyFill="1" applyBorder="1" applyAlignment="1">
      <alignment horizontal="distributed" vertical="center"/>
    </xf>
    <xf numFmtId="0" fontId="3" fillId="0" borderId="0" xfId="0" quotePrefix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distributed" vertical="center"/>
    </xf>
    <xf numFmtId="187" fontId="16" fillId="0" borderId="9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/>
    </xf>
    <xf numFmtId="178" fontId="16" fillId="0" borderId="0" xfId="0" applyNumberFormat="1" applyFont="1" applyFill="1" applyAlignment="1">
      <alignment horizontal="right" vertical="center"/>
    </xf>
    <xf numFmtId="187" fontId="16" fillId="0" borderId="0" xfId="0" applyNumberFormat="1" applyFont="1" applyBorder="1" applyAlignment="1">
      <alignment horizontal="right" vertical="top"/>
    </xf>
    <xf numFmtId="41" fontId="17" fillId="0" borderId="0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>
      <alignment horizontal="right" vertical="center"/>
    </xf>
    <xf numFmtId="41" fontId="17" fillId="0" borderId="0" xfId="0" applyNumberFormat="1" applyFont="1" applyFill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justifyLastLine="1"/>
    </xf>
    <xf numFmtId="0" fontId="16" fillId="0" borderId="4" xfId="0" applyFont="1" applyBorder="1" applyAlignment="1">
      <alignment horizontal="distributed" vertical="center" justifyLastLine="1"/>
    </xf>
    <xf numFmtId="186" fontId="16" fillId="0" borderId="14" xfId="0" applyNumberFormat="1" applyFont="1" applyBorder="1" applyAlignment="1">
      <alignment horizontal="center" vertical="center"/>
    </xf>
    <xf numFmtId="186" fontId="16" fillId="0" borderId="12" xfId="0" applyNumberFormat="1" applyFont="1" applyBorder="1" applyAlignment="1">
      <alignment horizontal="center" vertical="center"/>
    </xf>
    <xf numFmtId="186" fontId="23" fillId="3" borderId="5" xfId="0" applyNumberFormat="1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186" fontId="23" fillId="2" borderId="5" xfId="0" applyNumberFormat="1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17" fillId="0" borderId="0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6" fillId="0" borderId="16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 justifyLastLine="1"/>
    </xf>
    <xf numFmtId="0" fontId="17" fillId="0" borderId="0" xfId="0" applyFont="1" applyFill="1" applyBorder="1" applyAlignment="1">
      <alignment horizontal="distributed" vertical="center"/>
    </xf>
    <xf numFmtId="0" fontId="17" fillId="0" borderId="3" xfId="0" applyFont="1" applyFill="1" applyBorder="1" applyAlignment="1">
      <alignment horizontal="distributed" vertical="center"/>
    </xf>
    <xf numFmtId="0" fontId="16" fillId="0" borderId="16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/>
    </xf>
    <xf numFmtId="0" fontId="17" fillId="0" borderId="11" xfId="0" applyFont="1" applyFill="1" applyBorder="1" applyAlignment="1">
      <alignment horizontal="distributed" vertical="center"/>
    </xf>
    <xf numFmtId="0" fontId="17" fillId="0" borderId="0" xfId="0" applyFont="1" applyFill="1" applyAlignment="1">
      <alignment horizontal="distributed" vertical="center"/>
    </xf>
    <xf numFmtId="0" fontId="17" fillId="0" borderId="6" xfId="0" applyFont="1" applyFill="1" applyBorder="1" applyAlignment="1">
      <alignment horizontal="distributed"/>
    </xf>
    <xf numFmtId="0" fontId="17" fillId="0" borderId="11" xfId="0" applyFont="1" applyFill="1" applyBorder="1" applyAlignment="1">
      <alignment horizontal="distributed"/>
    </xf>
    <xf numFmtId="186" fontId="16" fillId="0" borderId="14" xfId="0" applyNumberFormat="1" applyFont="1" applyBorder="1" applyAlignment="1">
      <alignment horizontal="center" vertical="center" justifyLastLine="1"/>
    </xf>
    <xf numFmtId="186" fontId="16" fillId="0" borderId="12" xfId="0" applyNumberFormat="1" applyFont="1" applyBorder="1" applyAlignment="1">
      <alignment horizontal="center" vertical="center" justifyLastLine="1"/>
    </xf>
    <xf numFmtId="186" fontId="16" fillId="0" borderId="13" xfId="0" applyNumberFormat="1" applyFont="1" applyBorder="1" applyAlignment="1">
      <alignment horizontal="center" vertical="center" justifyLastLine="1"/>
    </xf>
    <xf numFmtId="0" fontId="16" fillId="0" borderId="12" xfId="0" applyFont="1" applyBorder="1" applyAlignment="1">
      <alignment horizontal="center" vertical="center" justifyLastLine="1"/>
    </xf>
    <xf numFmtId="0" fontId="16" fillId="0" borderId="13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12" customFormat="1" ht="27.75" customHeight="1" x14ac:dyDescent="0.15">
      <c r="A1" s="112" t="s">
        <v>115</v>
      </c>
      <c r="C1" s="112" t="s">
        <v>120</v>
      </c>
    </row>
    <row r="2" spans="1:14" ht="17.100000000000001" customHeight="1" x14ac:dyDescent="0.15">
      <c r="A2" s="11" t="s">
        <v>44</v>
      </c>
      <c r="B2" s="11"/>
      <c r="C2" s="11"/>
      <c r="D2" s="11"/>
      <c r="E2" s="11"/>
      <c r="F2" s="11"/>
      <c r="H2" s="5"/>
    </row>
    <row r="3" spans="1:14" s="13" customFormat="1" ht="16.5" customHeight="1" x14ac:dyDescent="0.15">
      <c r="A3" s="15" t="s">
        <v>113</v>
      </c>
      <c r="B3" s="37"/>
      <c r="C3" s="37"/>
      <c r="D3" s="41"/>
      <c r="E3" s="1"/>
      <c r="F3" s="1"/>
      <c r="H3" s="19"/>
      <c r="I3" s="7"/>
      <c r="M3" s="13" t="s">
        <v>114</v>
      </c>
    </row>
    <row r="4" spans="1:14" s="8" customFormat="1" ht="14.25" customHeight="1" thickBot="1" x14ac:dyDescent="0.2">
      <c r="A4" s="10" t="s">
        <v>28</v>
      </c>
      <c r="E4" s="1"/>
      <c r="F4" s="1"/>
    </row>
    <row r="5" spans="1:14" s="8" customFormat="1" ht="14.25" customHeight="1" thickTop="1" x14ac:dyDescent="0.15">
      <c r="A5" s="128" t="s">
        <v>0</v>
      </c>
      <c r="B5" s="130" t="e">
        <f>#REF!</f>
        <v>#REF!</v>
      </c>
      <c r="C5" s="131"/>
      <c r="D5" s="131"/>
      <c r="E5" s="130" t="e">
        <f>B5+1</f>
        <v>#REF!</v>
      </c>
      <c r="F5" s="131"/>
      <c r="G5" s="128" t="s">
        <v>0</v>
      </c>
      <c r="H5" s="33" t="e">
        <f>B5+1</f>
        <v>#REF!</v>
      </c>
      <c r="I5" s="130" t="e">
        <f>B5+2</f>
        <v>#REF!</v>
      </c>
      <c r="J5" s="131"/>
      <c r="K5" s="131"/>
      <c r="L5" s="1"/>
      <c r="M5" s="132" t="e">
        <f>I5</f>
        <v>#REF!</v>
      </c>
      <c r="N5" s="133"/>
    </row>
    <row r="6" spans="1:14" s="8" customFormat="1" ht="14.25" customHeight="1" x14ac:dyDescent="0.15">
      <c r="A6" s="129"/>
      <c r="B6" s="20" t="s">
        <v>9</v>
      </c>
      <c r="C6" s="20" t="s">
        <v>10</v>
      </c>
      <c r="D6" s="21" t="s">
        <v>11</v>
      </c>
      <c r="E6" s="20" t="s">
        <v>9</v>
      </c>
      <c r="F6" s="21" t="s">
        <v>10</v>
      </c>
      <c r="G6" s="129"/>
      <c r="H6" s="32" t="s">
        <v>11</v>
      </c>
      <c r="I6" s="20" t="s">
        <v>9</v>
      </c>
      <c r="J6" s="20" t="s">
        <v>10</v>
      </c>
      <c r="K6" s="21" t="s">
        <v>11</v>
      </c>
      <c r="L6" s="1"/>
      <c r="M6" s="38" t="s">
        <v>45</v>
      </c>
      <c r="N6" s="39" t="s">
        <v>46</v>
      </c>
    </row>
    <row r="7" spans="1:14" s="8" customFormat="1" ht="14.25" customHeight="1" x14ac:dyDescent="0.15">
      <c r="A7" s="34" t="s">
        <v>39</v>
      </c>
      <c r="B7" s="100">
        <v>120637000</v>
      </c>
      <c r="C7" s="100">
        <v>127929000</v>
      </c>
      <c r="D7" s="100">
        <v>121796636</v>
      </c>
      <c r="E7" s="100">
        <v>106500000</v>
      </c>
      <c r="F7" s="100">
        <v>116561000</v>
      </c>
      <c r="G7" s="34" t="s">
        <v>39</v>
      </c>
      <c r="H7" s="101">
        <v>113136089</v>
      </c>
      <c r="I7" s="100"/>
      <c r="J7" s="100"/>
      <c r="K7" s="100"/>
      <c r="L7" s="1"/>
      <c r="M7" s="40">
        <f>SUM(M8:M12)</f>
        <v>116561000</v>
      </c>
      <c r="N7" s="40">
        <f>SUM(N8:N13)</f>
        <v>113136089</v>
      </c>
    </row>
    <row r="8" spans="1:14" s="8" customFormat="1" ht="14.25" customHeight="1" x14ac:dyDescent="0.15">
      <c r="A8" s="23" t="s">
        <v>47</v>
      </c>
      <c r="B8" s="81">
        <v>19800000</v>
      </c>
      <c r="C8" s="102">
        <v>19800000</v>
      </c>
      <c r="D8" s="102">
        <v>18919300</v>
      </c>
      <c r="E8" s="81">
        <v>19200000</v>
      </c>
      <c r="F8" s="81">
        <v>19200000</v>
      </c>
      <c r="G8" s="23" t="s">
        <v>47</v>
      </c>
      <c r="H8" s="98">
        <v>17956900</v>
      </c>
      <c r="I8" s="81"/>
      <c r="J8" s="81"/>
      <c r="K8" s="81"/>
      <c r="L8" s="1"/>
      <c r="M8" s="40">
        <f>'7-27(廃止)'!C8</f>
        <v>19200000</v>
      </c>
      <c r="N8" s="40">
        <f>'7-27(廃止)'!D8</f>
        <v>17956900</v>
      </c>
    </row>
    <row r="9" spans="1:14" s="8" customFormat="1" ht="14.25" customHeight="1" x14ac:dyDescent="0.15">
      <c r="A9" s="23" t="s">
        <v>48</v>
      </c>
      <c r="B9" s="81">
        <v>19506000</v>
      </c>
      <c r="C9" s="102">
        <v>19506000</v>
      </c>
      <c r="D9" s="102">
        <v>15644693</v>
      </c>
      <c r="E9" s="81">
        <v>18514000</v>
      </c>
      <c r="F9" s="81">
        <v>18514000</v>
      </c>
      <c r="G9" s="23" t="s">
        <v>48</v>
      </c>
      <c r="H9" s="98">
        <v>16252312</v>
      </c>
      <c r="I9" s="81"/>
      <c r="J9" s="81"/>
      <c r="K9" s="81"/>
      <c r="L9" s="1"/>
      <c r="M9" s="40">
        <f>'7-27(廃止)'!C11</f>
        <v>18514000</v>
      </c>
      <c r="N9" s="40">
        <f>'7-27(廃止)'!D11</f>
        <v>16252312</v>
      </c>
    </row>
    <row r="10" spans="1:14" s="8" customFormat="1" ht="14.25" customHeight="1" x14ac:dyDescent="0.15">
      <c r="A10" s="23" t="s">
        <v>4</v>
      </c>
      <c r="B10" s="81">
        <v>13305000</v>
      </c>
      <c r="C10" s="102">
        <v>13305000</v>
      </c>
      <c r="D10" s="102">
        <v>11780000</v>
      </c>
      <c r="E10" s="81">
        <v>12079000</v>
      </c>
      <c r="F10" s="81">
        <v>12079000</v>
      </c>
      <c r="G10" s="23" t="s">
        <v>4</v>
      </c>
      <c r="H10" s="98">
        <v>9768602</v>
      </c>
      <c r="I10" s="81"/>
      <c r="J10" s="81"/>
      <c r="K10" s="81"/>
      <c r="L10" s="1"/>
      <c r="M10" s="40">
        <f>'7-27(廃止)'!C14</f>
        <v>12079000</v>
      </c>
      <c r="N10" s="40">
        <f>'7-27(廃止)'!D14</f>
        <v>9768602</v>
      </c>
    </row>
    <row r="11" spans="1:14" s="8" customFormat="1" ht="14.25" customHeight="1" x14ac:dyDescent="0.15">
      <c r="A11" s="23" t="s">
        <v>8</v>
      </c>
      <c r="B11" s="81">
        <v>67816000</v>
      </c>
      <c r="C11" s="102">
        <v>75108000</v>
      </c>
      <c r="D11" s="102">
        <v>75108893</v>
      </c>
      <c r="E11" s="81">
        <v>54139000</v>
      </c>
      <c r="F11" s="81">
        <v>64200000</v>
      </c>
      <c r="G11" s="23" t="s">
        <v>8</v>
      </c>
      <c r="H11" s="98">
        <v>64200593</v>
      </c>
      <c r="I11" s="81"/>
      <c r="J11" s="81"/>
      <c r="K11" s="81"/>
      <c r="L11" s="1"/>
      <c r="M11" s="40">
        <f>'7-27(廃止)'!C17</f>
        <v>64200000</v>
      </c>
      <c r="N11" s="40">
        <f>'7-27(廃止)'!D17</f>
        <v>64200593</v>
      </c>
    </row>
    <row r="12" spans="1:14" s="8" customFormat="1" ht="14.25" customHeight="1" x14ac:dyDescent="0.15">
      <c r="A12" s="57" t="s">
        <v>27</v>
      </c>
      <c r="B12" s="123">
        <v>210000</v>
      </c>
      <c r="C12" s="85">
        <v>210000</v>
      </c>
      <c r="D12" s="85">
        <v>343750</v>
      </c>
      <c r="E12" s="123">
        <v>2568000</v>
      </c>
      <c r="F12" s="123">
        <v>2568000</v>
      </c>
      <c r="G12" s="57" t="s">
        <v>27</v>
      </c>
      <c r="H12" s="123">
        <v>3958287</v>
      </c>
      <c r="I12" s="123"/>
      <c r="J12" s="123"/>
      <c r="K12" s="123"/>
      <c r="L12" s="1"/>
      <c r="M12" s="40">
        <f>'7-27(廃止)'!C20</f>
        <v>2568000</v>
      </c>
      <c r="N12" s="40">
        <f>'7-27(廃止)'!D20</f>
        <v>3958287</v>
      </c>
    </row>
    <row r="13" spans="1:14" s="8" customFormat="1" ht="14.25" customHeight="1" x14ac:dyDescent="0.15">
      <c r="A13" s="35" t="s">
        <v>25</v>
      </c>
      <c r="B13" s="104" t="s">
        <v>1</v>
      </c>
      <c r="C13" s="87" t="s">
        <v>1</v>
      </c>
      <c r="D13" s="87" t="s">
        <v>1</v>
      </c>
      <c r="E13" s="104">
        <v>0</v>
      </c>
      <c r="F13" s="104">
        <v>0</v>
      </c>
      <c r="G13" s="35" t="s">
        <v>25</v>
      </c>
      <c r="H13" s="104">
        <v>999395</v>
      </c>
      <c r="I13" s="104"/>
      <c r="J13" s="104"/>
      <c r="K13" s="104"/>
      <c r="L13" s="1"/>
      <c r="M13" s="40">
        <f>'7-27(廃止)'!C23</f>
        <v>0</v>
      </c>
      <c r="N13" s="40">
        <f>'7-27(廃止)'!E23</f>
        <v>999395</v>
      </c>
    </row>
    <row r="14" spans="1:14" s="8" customFormat="1" ht="15" customHeight="1" x14ac:dyDescent="0.15">
      <c r="E14" s="1"/>
      <c r="F14" s="1"/>
      <c r="H14" s="18"/>
    </row>
    <row r="15" spans="1:14" s="13" customFormat="1" ht="16.5" customHeight="1" x14ac:dyDescent="0.15">
      <c r="A15" s="15" t="s">
        <v>43</v>
      </c>
      <c r="B15" s="37"/>
      <c r="C15" s="37"/>
      <c r="D15" s="41"/>
      <c r="E15" s="1"/>
      <c r="F15" s="1"/>
      <c r="H15" s="19"/>
      <c r="I15" s="7"/>
    </row>
    <row r="16" spans="1:14" s="43" customFormat="1" ht="15" customHeight="1" x14ac:dyDescent="0.15">
      <c r="A16" s="10" t="s">
        <v>28</v>
      </c>
      <c r="B16" s="16"/>
      <c r="C16" s="16"/>
      <c r="D16" s="16"/>
      <c r="E16" s="6"/>
      <c r="F16" s="6"/>
      <c r="H16" s="42"/>
      <c r="I16" s="9"/>
    </row>
    <row r="17" spans="1:255" s="43" customFormat="1" ht="3.75" customHeight="1" thickBot="1" x14ac:dyDescent="0.2">
      <c r="A17" s="12"/>
      <c r="B17" s="16"/>
      <c r="C17" s="16"/>
      <c r="D17" s="16"/>
      <c r="E17" s="6"/>
      <c r="F17" s="6"/>
      <c r="H17" s="42"/>
      <c r="I17" s="9"/>
    </row>
    <row r="18" spans="1:255" s="43" customFormat="1" ht="15" customHeight="1" thickTop="1" x14ac:dyDescent="0.15">
      <c r="A18" s="128" t="s">
        <v>0</v>
      </c>
      <c r="B18" s="130">
        <v>27</v>
      </c>
      <c r="C18" s="131"/>
      <c r="D18" s="131"/>
      <c r="E18" s="130">
        <f>B18+1</f>
        <v>28</v>
      </c>
      <c r="F18" s="131"/>
      <c r="G18" s="128" t="s">
        <v>0</v>
      </c>
      <c r="H18" s="33">
        <f>B18+1</f>
        <v>28</v>
      </c>
      <c r="I18" s="130">
        <f>B18+2</f>
        <v>29</v>
      </c>
      <c r="J18" s="131"/>
      <c r="K18" s="131"/>
      <c r="L18" s="44"/>
      <c r="M18" s="134">
        <f>I18</f>
        <v>29</v>
      </c>
      <c r="N18" s="135"/>
    </row>
    <row r="19" spans="1:255" s="43" customFormat="1" ht="15" customHeight="1" x14ac:dyDescent="0.15">
      <c r="A19" s="129"/>
      <c r="B19" s="20" t="s">
        <v>9</v>
      </c>
      <c r="C19" s="20" t="s">
        <v>10</v>
      </c>
      <c r="D19" s="21" t="s">
        <v>11</v>
      </c>
      <c r="E19" s="20" t="s">
        <v>9</v>
      </c>
      <c r="F19" s="21" t="s">
        <v>10</v>
      </c>
      <c r="G19" s="129"/>
      <c r="H19" s="32" t="s">
        <v>11</v>
      </c>
      <c r="I19" s="20" t="s">
        <v>9</v>
      </c>
      <c r="J19" s="20" t="s">
        <v>10</v>
      </c>
      <c r="K19" s="21" t="s">
        <v>11</v>
      </c>
      <c r="L19" s="6"/>
      <c r="M19" s="45" t="s">
        <v>45</v>
      </c>
      <c r="N19" s="46" t="s">
        <v>46</v>
      </c>
    </row>
    <row r="20" spans="1:255" s="43" customFormat="1" ht="15" customHeight="1" x14ac:dyDescent="0.15">
      <c r="A20" s="34" t="s">
        <v>39</v>
      </c>
      <c r="B20" s="100">
        <v>120637000</v>
      </c>
      <c r="C20" s="100">
        <v>127929000</v>
      </c>
      <c r="D20" s="100">
        <v>57596043</v>
      </c>
      <c r="E20" s="100">
        <v>106500000</v>
      </c>
      <c r="F20" s="100">
        <v>116561000</v>
      </c>
      <c r="G20" s="34" t="s">
        <v>39</v>
      </c>
      <c r="H20" s="101">
        <v>71696938</v>
      </c>
      <c r="I20" s="100"/>
      <c r="J20" s="100"/>
      <c r="K20" s="100"/>
      <c r="L20" s="6"/>
      <c r="M20" s="36">
        <f>SUM(M21:M22)</f>
        <v>116561000</v>
      </c>
      <c r="N20" s="36">
        <f>SUM(N21:N22)</f>
        <v>71696938</v>
      </c>
    </row>
    <row r="21" spans="1:255" s="43" customFormat="1" ht="15" customHeight="1" x14ac:dyDescent="0.15">
      <c r="A21" s="23" t="s">
        <v>40</v>
      </c>
      <c r="B21" s="81">
        <v>73790000</v>
      </c>
      <c r="C21" s="102">
        <v>73790000</v>
      </c>
      <c r="D21" s="102">
        <v>57596043</v>
      </c>
      <c r="E21" s="81">
        <v>73720000</v>
      </c>
      <c r="F21" s="81">
        <v>73720000</v>
      </c>
      <c r="G21" s="23" t="s">
        <v>40</v>
      </c>
      <c r="H21" s="98">
        <v>71696938</v>
      </c>
      <c r="I21" s="81"/>
      <c r="J21" s="81"/>
      <c r="K21" s="81"/>
      <c r="L21" s="6"/>
      <c r="M21" s="36">
        <f>'7-27(廃止)'!C34</f>
        <v>73720000</v>
      </c>
      <c r="N21" s="36">
        <f>'7-27(廃止)'!D34</f>
        <v>71696938</v>
      </c>
    </row>
    <row r="22" spans="1:255" s="43" customFormat="1" ht="15" customHeight="1" x14ac:dyDescent="0.15">
      <c r="A22" s="24" t="s">
        <v>41</v>
      </c>
      <c r="B22" s="103">
        <v>46847000</v>
      </c>
      <c r="C22" s="87">
        <v>54139000</v>
      </c>
      <c r="D22" s="87">
        <v>0</v>
      </c>
      <c r="E22" s="86">
        <v>32780000</v>
      </c>
      <c r="F22" s="86">
        <v>42841000</v>
      </c>
      <c r="G22" s="24" t="s">
        <v>41</v>
      </c>
      <c r="H22" s="86">
        <v>0</v>
      </c>
      <c r="I22" s="86"/>
      <c r="J22" s="86"/>
      <c r="K22" s="86"/>
      <c r="L22" s="6"/>
      <c r="M22" s="36">
        <f>'7-27(廃止)'!C37</f>
        <v>42841000</v>
      </c>
      <c r="N22" s="36">
        <f>'7-27(廃止)'!D37</f>
        <v>0</v>
      </c>
    </row>
    <row r="23" spans="1:255" s="43" customFormat="1" ht="15" customHeight="1" x14ac:dyDescent="0.15">
      <c r="A23" s="25"/>
      <c r="B23" s="2"/>
      <c r="C23" s="2"/>
      <c r="D23" s="2"/>
      <c r="E23" s="2"/>
      <c r="F23" s="2"/>
      <c r="G23" s="25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3" customFormat="1" ht="11.25" customHeight="1" x14ac:dyDescent="0.15">
      <c r="A24" s="8"/>
      <c r="B24" s="37"/>
      <c r="C24" s="37"/>
      <c r="D24" s="37"/>
      <c r="E24" s="1"/>
      <c r="F24" s="1"/>
      <c r="I24" s="3"/>
    </row>
    <row r="25" spans="1:255" s="8" customFormat="1" ht="9.9499999999999993" customHeight="1" x14ac:dyDescent="0.15">
      <c r="A25" s="1"/>
      <c r="B25" s="1"/>
      <c r="C25" s="1"/>
      <c r="D25" s="1"/>
      <c r="E25" s="1"/>
      <c r="F25" s="1"/>
    </row>
    <row r="26" spans="1:255" s="13" customFormat="1" ht="17.100000000000001" customHeight="1" x14ac:dyDescent="0.15">
      <c r="A26" s="1"/>
      <c r="B26" s="1"/>
      <c r="C26" s="1"/>
      <c r="D26" s="1"/>
      <c r="E26" s="1"/>
      <c r="F26" s="1"/>
    </row>
    <row r="27" spans="1:255" s="8" customFormat="1" ht="17.100000000000001" customHeight="1" x14ac:dyDescent="0.15">
      <c r="A27" s="1"/>
      <c r="B27" s="1"/>
      <c r="C27" s="1"/>
      <c r="D27" s="1"/>
      <c r="E27" s="1"/>
      <c r="F27" s="1"/>
    </row>
    <row r="28" spans="1:255" s="8" customFormat="1" ht="9.9499999999999993" customHeight="1" x14ac:dyDescent="0.15">
      <c r="A28" s="1"/>
      <c r="B28" s="1"/>
      <c r="C28" s="1"/>
      <c r="D28" s="1"/>
      <c r="E28" s="1"/>
      <c r="F28" s="1"/>
    </row>
    <row r="29" spans="1:255" s="13" customFormat="1" ht="17.100000000000001" customHeight="1" x14ac:dyDescent="0.15">
      <c r="A29" s="1"/>
      <c r="B29" s="1"/>
      <c r="C29" s="1"/>
      <c r="D29" s="1"/>
      <c r="E29" s="1"/>
      <c r="F29" s="1"/>
    </row>
    <row r="30" spans="1:255" s="8" customFormat="1" ht="17.100000000000001" customHeight="1" x14ac:dyDescent="0.15">
      <c r="A30" s="1"/>
      <c r="B30" s="1"/>
      <c r="C30" s="1"/>
      <c r="D30" s="1"/>
      <c r="E30" s="1"/>
      <c r="F30" s="1"/>
    </row>
    <row r="31" spans="1:255" s="8" customFormat="1" ht="9.75" customHeight="1" x14ac:dyDescent="0.15">
      <c r="A31" s="1"/>
      <c r="B31" s="1"/>
      <c r="C31" s="1"/>
      <c r="D31" s="1"/>
      <c r="E31" s="1"/>
      <c r="F31" s="1"/>
    </row>
    <row r="32" spans="1:255" s="13" customFormat="1" ht="17.100000000000001" customHeight="1" x14ac:dyDescent="0.15">
      <c r="A32" s="1"/>
      <c r="B32" s="1"/>
      <c r="C32" s="1"/>
      <c r="D32" s="1"/>
      <c r="E32" s="1"/>
      <c r="F32" s="1"/>
    </row>
    <row r="33" spans="1:9" s="8" customFormat="1" ht="17.100000000000001" customHeight="1" x14ac:dyDescent="0.15">
      <c r="A33" s="1"/>
      <c r="B33" s="1"/>
      <c r="C33" s="1"/>
      <c r="D33" s="1"/>
      <c r="E33" s="1"/>
      <c r="F33" s="1"/>
    </row>
    <row r="34" spans="1:9" s="8" customFormat="1" ht="9.9499999999999993" customHeight="1" x14ac:dyDescent="0.15">
      <c r="A34" s="1"/>
      <c r="B34" s="1"/>
      <c r="C34" s="1"/>
      <c r="D34" s="1"/>
      <c r="E34" s="1"/>
      <c r="F34" s="1"/>
    </row>
    <row r="35" spans="1:9" s="13" customFormat="1" ht="17.100000000000001" customHeight="1" x14ac:dyDescent="0.15">
      <c r="A35" s="1"/>
      <c r="B35" s="1"/>
      <c r="C35" s="1"/>
      <c r="D35" s="1"/>
      <c r="E35" s="1"/>
      <c r="F35" s="1"/>
    </row>
    <row r="36" spans="1:9" s="8" customFormat="1" ht="17.100000000000001" customHeight="1" x14ac:dyDescent="0.15">
      <c r="A36" s="1"/>
      <c r="B36" s="1"/>
      <c r="C36" s="1"/>
      <c r="D36" s="1"/>
      <c r="E36" s="1"/>
      <c r="F36" s="1"/>
    </row>
    <row r="37" spans="1:9" s="8" customFormat="1" ht="9.9499999999999993" customHeight="1" x14ac:dyDescent="0.15">
      <c r="A37" s="1"/>
      <c r="B37" s="1"/>
      <c r="C37" s="1"/>
      <c r="D37" s="1"/>
      <c r="E37" s="1"/>
      <c r="F37" s="1"/>
    </row>
    <row r="38" spans="1:9" s="13" customFormat="1" ht="17.100000000000001" customHeight="1" x14ac:dyDescent="0.15">
      <c r="A38" s="1"/>
      <c r="B38" s="1"/>
      <c r="C38" s="1"/>
      <c r="D38" s="1"/>
      <c r="E38" s="1"/>
      <c r="F38" s="1"/>
    </row>
    <row r="39" spans="1:9" s="8" customFormat="1" ht="17.100000000000001" customHeight="1" x14ac:dyDescent="0.15">
      <c r="A39" s="1"/>
      <c r="B39" s="1"/>
      <c r="C39" s="1"/>
      <c r="D39" s="1"/>
      <c r="E39" s="1"/>
      <c r="F39" s="1"/>
    </row>
    <row r="40" spans="1:9" s="8" customFormat="1" ht="9.9499999999999993" customHeight="1" x14ac:dyDescent="0.15">
      <c r="A40" s="1"/>
      <c r="B40" s="1"/>
      <c r="C40" s="1"/>
      <c r="D40" s="1"/>
      <c r="E40" s="1"/>
      <c r="F40" s="1"/>
    </row>
    <row r="41" spans="1:9" s="13" customFormat="1" ht="17.100000000000001" customHeight="1" x14ac:dyDescent="0.15">
      <c r="A41" s="1"/>
      <c r="B41" s="1"/>
      <c r="C41" s="1"/>
      <c r="D41" s="1"/>
      <c r="E41" s="1"/>
      <c r="F41" s="1"/>
    </row>
    <row r="42" spans="1:9" s="8" customFormat="1" ht="17.100000000000001" customHeight="1" x14ac:dyDescent="0.15">
      <c r="A42" s="1"/>
      <c r="B42" s="1"/>
      <c r="C42" s="1"/>
      <c r="D42" s="1"/>
      <c r="E42" s="1"/>
      <c r="F42" s="1"/>
    </row>
    <row r="43" spans="1:9" s="8" customFormat="1" ht="17.100000000000001" customHeight="1" x14ac:dyDescent="0.15">
      <c r="A43" s="1"/>
      <c r="B43" s="1"/>
      <c r="C43" s="1"/>
      <c r="D43" s="1"/>
      <c r="E43" s="1"/>
      <c r="F43" s="1"/>
    </row>
    <row r="44" spans="1:9" s="18" customFormat="1" ht="17.100000000000001" customHeight="1" x14ac:dyDescent="0.15">
      <c r="A44" s="1"/>
      <c r="B44" s="1"/>
      <c r="C44" s="1"/>
      <c r="D44" s="1"/>
      <c r="E44" s="1"/>
      <c r="F44" s="1"/>
      <c r="H44" s="13">
        <f>D44-C44</f>
        <v>0</v>
      </c>
      <c r="I44" s="13"/>
    </row>
    <row r="45" spans="1:9" s="18" customFormat="1" ht="15" customHeight="1" x14ac:dyDescent="0.15">
      <c r="A45" s="1"/>
      <c r="B45" s="1"/>
      <c r="C45" s="1"/>
      <c r="D45" s="1"/>
      <c r="E45" s="1"/>
      <c r="F45" s="1"/>
      <c r="H45" s="13">
        <f>D45-C45</f>
        <v>0</v>
      </c>
      <c r="I45" s="13"/>
    </row>
    <row r="46" spans="1:9" s="18" customFormat="1" ht="17.100000000000001" customHeight="1" x14ac:dyDescent="0.15">
      <c r="A46" s="1"/>
      <c r="B46" s="1"/>
      <c r="C46" s="1"/>
      <c r="D46" s="1"/>
      <c r="E46" s="1"/>
      <c r="F46" s="1"/>
      <c r="H46" s="13">
        <f>D46-C46</f>
        <v>0</v>
      </c>
      <c r="I46" s="13"/>
    </row>
    <row r="47" spans="1:9" s="18" customFormat="1" ht="17.100000000000001" customHeight="1" x14ac:dyDescent="0.15">
      <c r="A47" s="1"/>
      <c r="B47" s="1"/>
      <c r="C47" s="1"/>
      <c r="D47" s="1"/>
      <c r="E47" s="1"/>
      <c r="F47" s="1"/>
      <c r="H47" s="13">
        <f>D47-C47</f>
        <v>0</v>
      </c>
      <c r="I47" s="13"/>
    </row>
    <row r="48" spans="1:9" s="18" customFormat="1" ht="17.100000000000001" customHeight="1" x14ac:dyDescent="0.15">
      <c r="A48" s="1"/>
      <c r="B48" s="1"/>
      <c r="C48" s="1"/>
      <c r="D48" s="1"/>
      <c r="E48" s="1"/>
      <c r="F48" s="1"/>
      <c r="H48" s="13">
        <f>D48-C48</f>
        <v>0</v>
      </c>
      <c r="I48" s="13"/>
    </row>
    <row r="49" spans="1:9" s="8" customFormat="1" ht="17.100000000000001" customHeight="1" x14ac:dyDescent="0.15">
      <c r="A49" s="1"/>
      <c r="B49" s="1"/>
      <c r="C49" s="1"/>
      <c r="D49" s="1"/>
      <c r="E49" s="1"/>
      <c r="F49" s="1"/>
      <c r="H49" s="13"/>
      <c r="I49" s="13"/>
    </row>
    <row r="50" spans="1:9" s="8" customFormat="1" ht="17.100000000000001" customHeight="1" x14ac:dyDescent="0.15">
      <c r="A50" s="1"/>
      <c r="B50" s="1"/>
      <c r="C50" s="1"/>
      <c r="D50" s="1"/>
      <c r="E50" s="1"/>
      <c r="F50" s="1"/>
      <c r="H50" s="13"/>
      <c r="I50" s="13"/>
    </row>
    <row r="51" spans="1:9" s="13" customFormat="1" ht="17.100000000000001" customHeight="1" x14ac:dyDescent="0.15">
      <c r="A51" s="1"/>
      <c r="B51" s="1"/>
      <c r="C51" s="1"/>
      <c r="D51" s="1"/>
      <c r="E51" s="1"/>
      <c r="F51" s="1"/>
    </row>
    <row r="52" spans="1:9" s="8" customFormat="1" ht="17.100000000000001" customHeight="1" x14ac:dyDescent="0.15">
      <c r="A52" s="1"/>
      <c r="B52" s="1"/>
      <c r="C52" s="1"/>
      <c r="D52" s="1"/>
      <c r="E52" s="1"/>
      <c r="F52" s="1"/>
    </row>
    <row r="53" spans="1:9" s="8" customFormat="1" ht="17.100000000000001" customHeight="1" x14ac:dyDescent="0.15">
      <c r="A53" s="1"/>
      <c r="B53" s="1"/>
      <c r="C53" s="1"/>
      <c r="D53" s="1"/>
      <c r="E53" s="1"/>
      <c r="F53" s="1"/>
    </row>
    <row r="54" spans="1:9" s="8" customFormat="1" ht="17.100000000000001" customHeight="1" x14ac:dyDescent="0.15">
      <c r="A54" s="1"/>
      <c r="B54" s="1"/>
      <c r="C54" s="1"/>
      <c r="D54" s="1"/>
      <c r="E54" s="1"/>
      <c r="F54" s="1"/>
    </row>
    <row r="55" spans="1:9" s="8" customFormat="1" ht="9.9499999999999993" customHeight="1" x14ac:dyDescent="0.15">
      <c r="A55" s="1"/>
      <c r="B55" s="1"/>
      <c r="C55" s="1"/>
      <c r="D55" s="1"/>
      <c r="E55" s="1"/>
      <c r="F55" s="1"/>
    </row>
    <row r="56" spans="1:9" s="13" customFormat="1" ht="17.100000000000001" customHeight="1" x14ac:dyDescent="0.15">
      <c r="A56" s="1"/>
      <c r="B56" s="1"/>
      <c r="C56" s="1"/>
      <c r="D56" s="1"/>
      <c r="E56" s="1"/>
      <c r="F56" s="1"/>
    </row>
    <row r="57" spans="1:9" s="8" customFormat="1" ht="17.100000000000001" customHeight="1" x14ac:dyDescent="0.15">
      <c r="A57" s="1"/>
      <c r="B57" s="1"/>
      <c r="C57" s="1"/>
      <c r="D57" s="1"/>
      <c r="E57" s="1"/>
      <c r="F57" s="1"/>
    </row>
    <row r="58" spans="1:9" s="8" customFormat="1" ht="17.100000000000001" customHeight="1" x14ac:dyDescent="0.15">
      <c r="A58" s="1"/>
      <c r="B58" s="1"/>
      <c r="C58" s="1"/>
      <c r="D58" s="1"/>
      <c r="E58" s="1"/>
      <c r="F58" s="1"/>
    </row>
    <row r="59" spans="1:9" s="8" customFormat="1" ht="17.100000000000001" customHeight="1" x14ac:dyDescent="0.15">
      <c r="A59" s="1"/>
      <c r="B59" s="1"/>
      <c r="C59" s="1"/>
      <c r="D59" s="1"/>
      <c r="E59" s="1"/>
      <c r="F59" s="1"/>
    </row>
    <row r="60" spans="1:9" s="8" customFormat="1" ht="9.9499999999999993" customHeight="1" x14ac:dyDescent="0.15">
      <c r="A60" s="1"/>
      <c r="B60" s="1"/>
      <c r="C60" s="1"/>
      <c r="D60" s="1"/>
      <c r="E60" s="1"/>
      <c r="F60" s="1"/>
    </row>
    <row r="61" spans="1:9" s="13" customFormat="1" ht="17.100000000000001" customHeight="1" x14ac:dyDescent="0.15">
      <c r="A61" s="1"/>
      <c r="B61" s="1"/>
      <c r="C61" s="1"/>
      <c r="D61" s="1"/>
      <c r="E61" s="1"/>
      <c r="F61" s="1"/>
    </row>
    <row r="62" spans="1:9" s="8" customFormat="1" ht="17.100000000000001" customHeight="1" x14ac:dyDescent="0.15">
      <c r="A62" s="1"/>
      <c r="B62" s="1"/>
      <c r="C62" s="1"/>
      <c r="D62" s="1"/>
      <c r="E62" s="1"/>
      <c r="F62" s="1"/>
    </row>
    <row r="63" spans="1:9" s="8" customFormat="1" ht="17.100000000000001" customHeight="1" x14ac:dyDescent="0.15">
      <c r="A63" s="1"/>
      <c r="B63" s="1"/>
      <c r="C63" s="1"/>
      <c r="D63" s="1"/>
      <c r="E63" s="1"/>
      <c r="F63" s="1"/>
    </row>
    <row r="64" spans="1:9" s="8" customFormat="1" ht="9.9499999999999993" customHeight="1" x14ac:dyDescent="0.15">
      <c r="A64" s="1"/>
      <c r="B64" s="1"/>
      <c r="C64" s="1"/>
      <c r="D64" s="1"/>
      <c r="E64" s="1"/>
      <c r="F64" s="1"/>
    </row>
    <row r="65" spans="1:6" s="13" customFormat="1" ht="17.100000000000001" customHeight="1" x14ac:dyDescent="0.15">
      <c r="A65" s="1"/>
      <c r="B65" s="1"/>
      <c r="C65" s="1"/>
      <c r="D65" s="1"/>
      <c r="E65" s="1"/>
      <c r="F65" s="1"/>
    </row>
    <row r="66" spans="1:6" s="8" customFormat="1" ht="17.100000000000001" customHeight="1" x14ac:dyDescent="0.15">
      <c r="A66" s="1"/>
      <c r="B66" s="1"/>
      <c r="C66" s="1"/>
      <c r="D66" s="1"/>
      <c r="E66" s="1"/>
      <c r="F66" s="1"/>
    </row>
    <row r="67" spans="1:6" s="8" customFormat="1" ht="9.9499999999999993" customHeight="1" x14ac:dyDescent="0.15">
      <c r="A67" s="1"/>
      <c r="B67" s="1"/>
      <c r="C67" s="1"/>
      <c r="D67" s="1"/>
      <c r="E67" s="1"/>
      <c r="F67" s="1"/>
    </row>
    <row r="68" spans="1:6" s="13" customFormat="1" ht="17.100000000000001" customHeight="1" x14ac:dyDescent="0.15">
      <c r="A68" s="1"/>
      <c r="B68" s="1"/>
      <c r="C68" s="1"/>
      <c r="D68" s="1"/>
      <c r="E68" s="1"/>
      <c r="F68" s="1"/>
    </row>
    <row r="69" spans="1:6" s="8" customFormat="1" ht="17.100000000000001" customHeight="1" x14ac:dyDescent="0.15">
      <c r="A69" s="1"/>
      <c r="B69" s="1"/>
      <c r="C69" s="1"/>
      <c r="D69" s="1"/>
      <c r="E69" s="1"/>
      <c r="F69" s="1"/>
    </row>
    <row r="70" spans="1:6" s="8" customFormat="1" ht="17.100000000000001" customHeight="1" x14ac:dyDescent="0.15">
      <c r="A70" s="1"/>
      <c r="B70" s="1"/>
      <c r="C70" s="1"/>
      <c r="D70" s="1"/>
      <c r="E70" s="1"/>
      <c r="F70" s="1"/>
    </row>
    <row r="71" spans="1:6" s="8" customFormat="1" ht="9.9499999999999993" customHeight="1" x14ac:dyDescent="0.15">
      <c r="A71" s="1"/>
      <c r="B71" s="1"/>
      <c r="C71" s="1"/>
      <c r="D71" s="1"/>
      <c r="E71" s="1"/>
      <c r="F71" s="1"/>
    </row>
    <row r="72" spans="1:6" s="13" customFormat="1" ht="17.100000000000001" customHeight="1" x14ac:dyDescent="0.15">
      <c r="A72" s="1"/>
      <c r="B72" s="1"/>
      <c r="C72" s="1"/>
      <c r="D72" s="1"/>
      <c r="E72" s="1"/>
      <c r="F72" s="1"/>
    </row>
    <row r="73" spans="1:6" s="8" customFormat="1" ht="17.100000000000001" customHeight="1" x14ac:dyDescent="0.15">
      <c r="A73" s="1"/>
      <c r="B73" s="1"/>
      <c r="C73" s="1"/>
      <c r="D73" s="1"/>
      <c r="E73" s="1"/>
      <c r="F73" s="1"/>
    </row>
    <row r="74" spans="1:6" s="8" customFormat="1" ht="9.9499999999999993" customHeight="1" x14ac:dyDescent="0.15">
      <c r="A74" s="1"/>
      <c r="B74" s="1"/>
      <c r="C74" s="1"/>
      <c r="D74" s="1"/>
      <c r="E74" s="1"/>
      <c r="F74" s="1"/>
    </row>
    <row r="75" spans="1:6" s="13" customFormat="1" ht="17.100000000000001" customHeight="1" x14ac:dyDescent="0.15">
      <c r="A75" s="1"/>
      <c r="B75" s="1"/>
      <c r="C75" s="1"/>
      <c r="D75" s="1"/>
      <c r="E75" s="1"/>
      <c r="F75" s="1"/>
    </row>
    <row r="76" spans="1:6" s="8" customFormat="1" ht="17.100000000000001" customHeight="1" x14ac:dyDescent="0.15">
      <c r="A76" s="1"/>
      <c r="B76" s="1"/>
      <c r="C76" s="1"/>
      <c r="D76" s="1"/>
      <c r="E76" s="1"/>
      <c r="F76" s="1"/>
    </row>
    <row r="77" spans="1:6" s="8" customFormat="1" ht="17.100000000000001" customHeight="1" x14ac:dyDescent="0.15">
      <c r="A77" s="1"/>
      <c r="B77" s="1"/>
      <c r="C77" s="1"/>
      <c r="D77" s="1"/>
      <c r="E77" s="1"/>
      <c r="F77" s="1"/>
    </row>
    <row r="78" spans="1:6" s="8" customFormat="1" ht="17.100000000000001" customHeight="1" x14ac:dyDescent="0.15">
      <c r="A78" s="1"/>
      <c r="B78" s="1"/>
      <c r="C78" s="1"/>
      <c r="D78" s="1"/>
      <c r="E78" s="1"/>
      <c r="F78" s="1"/>
    </row>
    <row r="79" spans="1:6" s="8" customFormat="1" ht="17.100000000000001" customHeight="1" x14ac:dyDescent="0.15">
      <c r="A79" s="1"/>
      <c r="B79" s="1"/>
      <c r="C79" s="1"/>
      <c r="D79" s="1"/>
      <c r="E79" s="1"/>
      <c r="F79" s="1"/>
    </row>
    <row r="80" spans="1:6" s="8" customFormat="1" ht="17.100000000000001" customHeight="1" x14ac:dyDescent="0.15">
      <c r="A80" s="1"/>
      <c r="B80" s="1"/>
      <c r="C80" s="1"/>
      <c r="D80" s="1"/>
      <c r="E80" s="1"/>
      <c r="F80" s="1"/>
    </row>
    <row r="81" spans="1:6" s="8" customFormat="1" ht="17.100000000000001" customHeight="1" x14ac:dyDescent="0.15">
      <c r="A81" s="1"/>
      <c r="B81" s="1"/>
      <c r="C81" s="1"/>
      <c r="D81" s="1"/>
      <c r="E81" s="1"/>
      <c r="F81" s="1"/>
    </row>
    <row r="82" spans="1:6" s="8" customFormat="1" ht="9.9499999999999993" customHeight="1" x14ac:dyDescent="0.15">
      <c r="A82" s="1"/>
      <c r="B82" s="1"/>
      <c r="C82" s="1"/>
      <c r="D82" s="1"/>
      <c r="E82" s="1"/>
      <c r="F82" s="1"/>
    </row>
    <row r="83" spans="1:6" s="8" customFormat="1" ht="17.100000000000001" customHeight="1" x14ac:dyDescent="0.15">
      <c r="A83" s="1"/>
      <c r="B83" s="1"/>
      <c r="C83" s="1"/>
      <c r="D83" s="1"/>
      <c r="E83" s="1"/>
      <c r="F83" s="1"/>
    </row>
    <row r="84" spans="1:6" s="8" customFormat="1" ht="17.100000000000001" customHeight="1" x14ac:dyDescent="0.15">
      <c r="A84" s="1"/>
      <c r="B84" s="1"/>
      <c r="C84" s="1"/>
      <c r="D84" s="1"/>
      <c r="E84" s="1"/>
      <c r="F84" s="1"/>
    </row>
    <row r="85" spans="1:6" s="8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28"/>
      <c r="F87" s="29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zoomScaleNormal="100" workbookViewId="0">
      <selection activeCell="D32" sqref="D32"/>
    </sheetView>
  </sheetViews>
  <sheetFormatPr defaultRowHeight="13.5" x14ac:dyDescent="0.15"/>
  <cols>
    <col min="1" max="1" width="3.75" style="7" bestFit="1" customWidth="1"/>
    <col min="2" max="2" width="21.875" style="7" customWidth="1"/>
    <col min="3" max="4" width="16.125" style="7" customWidth="1"/>
    <col min="5" max="5" width="17.125" style="7" bestFit="1" customWidth="1"/>
    <col min="6" max="6" width="16.125" style="7" customWidth="1"/>
    <col min="7" max="7" width="0.75" style="7" customWidth="1"/>
    <col min="8" max="16384" width="9" style="7"/>
  </cols>
  <sheetData>
    <row r="1" spans="1:7" ht="17.100000000000001" customHeight="1" x14ac:dyDescent="0.15">
      <c r="A1" s="11" t="s">
        <v>125</v>
      </c>
      <c r="B1" s="11"/>
      <c r="C1" s="11"/>
      <c r="D1" s="11"/>
      <c r="E1" s="11"/>
      <c r="F1" s="11"/>
      <c r="G1" s="5"/>
    </row>
    <row r="2" spans="1:7" s="26" customFormat="1" ht="16.5" customHeight="1" x14ac:dyDescent="0.15">
      <c r="A2" s="26" t="s">
        <v>42</v>
      </c>
      <c r="G2" s="48"/>
    </row>
    <row r="3" spans="1:7" s="8" customFormat="1" ht="16.5" customHeight="1" thickBot="1" x14ac:dyDescent="0.2">
      <c r="A3" s="10" t="s">
        <v>28</v>
      </c>
      <c r="B3" s="10"/>
      <c r="C3" s="10"/>
      <c r="D3" s="10"/>
      <c r="E3" s="10"/>
      <c r="F3" s="10"/>
    </row>
    <row r="4" spans="1:7" s="8" customFormat="1" ht="16.5" customHeight="1" thickTop="1" x14ac:dyDescent="0.15">
      <c r="A4" s="141" t="s">
        <v>0</v>
      </c>
      <c r="B4" s="128"/>
      <c r="C4" s="130" t="s">
        <v>124</v>
      </c>
      <c r="D4" s="131"/>
      <c r="E4" s="131"/>
      <c r="F4" s="49" t="s">
        <v>126</v>
      </c>
    </row>
    <row r="5" spans="1:7" s="8" customFormat="1" ht="17.100000000000001" customHeight="1" x14ac:dyDescent="0.15">
      <c r="A5" s="142"/>
      <c r="B5" s="129"/>
      <c r="C5" s="55" t="s">
        <v>49</v>
      </c>
      <c r="D5" s="55" t="s">
        <v>50</v>
      </c>
      <c r="E5" s="55" t="s">
        <v>51</v>
      </c>
      <c r="F5" s="56" t="s">
        <v>52</v>
      </c>
    </row>
    <row r="6" spans="1:7" s="13" customFormat="1" ht="17.100000000000001" customHeight="1" x14ac:dyDescent="0.15">
      <c r="A6" s="138" t="s">
        <v>12</v>
      </c>
      <c r="B6" s="139"/>
      <c r="C6" s="96">
        <v>240169950807</v>
      </c>
      <c r="D6" s="96">
        <v>236071701454</v>
      </c>
      <c r="E6" s="96">
        <v>-4098249353</v>
      </c>
      <c r="F6" s="96">
        <v>210700000000</v>
      </c>
    </row>
    <row r="7" spans="1:7" s="13" customFormat="1" ht="9.9499999999999993" customHeight="1" x14ac:dyDescent="0.15">
      <c r="A7" s="50"/>
      <c r="B7" s="51"/>
      <c r="C7" s="80"/>
      <c r="D7" s="80"/>
      <c r="E7" s="84"/>
      <c r="F7" s="94"/>
      <c r="G7" s="27"/>
    </row>
    <row r="8" spans="1:7" s="13" customFormat="1" ht="17.100000000000001" customHeight="1" x14ac:dyDescent="0.15">
      <c r="A8" s="140" t="s">
        <v>13</v>
      </c>
      <c r="B8" s="137"/>
      <c r="C8" s="80">
        <v>69276454000</v>
      </c>
      <c r="D8" s="80">
        <v>69572836745</v>
      </c>
      <c r="E8" s="80">
        <v>296382745</v>
      </c>
      <c r="F8" s="94">
        <v>69736781000</v>
      </c>
      <c r="G8" s="13">
        <v>0</v>
      </c>
    </row>
    <row r="9" spans="1:7" s="8" customFormat="1" ht="17.100000000000001" customHeight="1" x14ac:dyDescent="0.15">
      <c r="A9" s="10"/>
      <c r="B9" s="23" t="s">
        <v>53</v>
      </c>
      <c r="C9" s="89">
        <v>66000009000</v>
      </c>
      <c r="D9" s="83">
        <v>66214290927</v>
      </c>
      <c r="E9" s="99">
        <v>214281927</v>
      </c>
      <c r="F9" s="99">
        <v>66427942000</v>
      </c>
    </row>
    <row r="10" spans="1:7" s="8" customFormat="1" ht="17.100000000000001" customHeight="1" x14ac:dyDescent="0.15">
      <c r="A10" s="10"/>
      <c r="B10" s="23" t="s">
        <v>54</v>
      </c>
      <c r="C10" s="89">
        <v>206920000</v>
      </c>
      <c r="D10" s="83">
        <v>213073400</v>
      </c>
      <c r="E10" s="99">
        <v>6153400</v>
      </c>
      <c r="F10" s="99">
        <v>217896000</v>
      </c>
    </row>
    <row r="11" spans="1:7" s="8" customFormat="1" ht="17.100000000000001" customHeight="1" x14ac:dyDescent="0.15">
      <c r="A11" s="10"/>
      <c r="B11" s="23" t="s">
        <v>55</v>
      </c>
      <c r="C11" s="89">
        <v>3051724000</v>
      </c>
      <c r="D11" s="83">
        <v>3125479368</v>
      </c>
      <c r="E11" s="99">
        <v>73755368</v>
      </c>
      <c r="F11" s="99">
        <v>3071000000</v>
      </c>
    </row>
    <row r="12" spans="1:7" s="8" customFormat="1" ht="17.100000000000001" customHeight="1" x14ac:dyDescent="0.15">
      <c r="A12" s="10"/>
      <c r="B12" s="23" t="s">
        <v>56</v>
      </c>
      <c r="C12" s="89">
        <v>17801000</v>
      </c>
      <c r="D12" s="83">
        <v>19993050</v>
      </c>
      <c r="E12" s="99">
        <v>2192050</v>
      </c>
      <c r="F12" s="99">
        <v>19943000</v>
      </c>
    </row>
    <row r="13" spans="1:7" s="8" customFormat="1" ht="9.9499999999999993" customHeight="1" x14ac:dyDescent="0.15">
      <c r="A13" s="10"/>
      <c r="B13" s="23"/>
      <c r="C13" s="83"/>
      <c r="D13" s="83"/>
      <c r="E13" s="82"/>
      <c r="F13" s="99"/>
    </row>
    <row r="14" spans="1:7" s="13" customFormat="1" ht="16.5" customHeight="1" x14ac:dyDescent="0.15">
      <c r="A14" s="140" t="s">
        <v>14</v>
      </c>
      <c r="B14" s="137"/>
      <c r="C14" s="80">
        <v>801000000</v>
      </c>
      <c r="D14" s="80">
        <v>789376001</v>
      </c>
      <c r="E14" s="96">
        <v>-11623999</v>
      </c>
      <c r="F14" s="84">
        <v>771000000</v>
      </c>
    </row>
    <row r="15" spans="1:7" s="13" customFormat="1" ht="16.5" customHeight="1" x14ac:dyDescent="0.15">
      <c r="A15" s="52"/>
      <c r="B15" s="23" t="s">
        <v>57</v>
      </c>
      <c r="C15" s="89">
        <v>180000000</v>
      </c>
      <c r="D15" s="89">
        <v>182198000</v>
      </c>
      <c r="E15" s="122">
        <v>2198000</v>
      </c>
      <c r="F15" s="99">
        <v>190000000</v>
      </c>
    </row>
    <row r="16" spans="1:7" s="8" customFormat="1" ht="17.100000000000001" customHeight="1" x14ac:dyDescent="0.15">
      <c r="A16" s="10"/>
      <c r="B16" s="23" t="s">
        <v>58</v>
      </c>
      <c r="C16" s="83">
        <v>560000000</v>
      </c>
      <c r="D16" s="83">
        <v>545346000</v>
      </c>
      <c r="E16" s="122">
        <v>-14654000</v>
      </c>
      <c r="F16" s="99">
        <v>520000000</v>
      </c>
    </row>
    <row r="17" spans="1:6" s="8" customFormat="1" ht="17.100000000000001" customHeight="1" x14ac:dyDescent="0.15">
      <c r="A17" s="10"/>
      <c r="B17" s="23" t="s">
        <v>121</v>
      </c>
      <c r="C17" s="83">
        <v>61000000</v>
      </c>
      <c r="D17" s="83">
        <v>61832000</v>
      </c>
      <c r="E17" s="122">
        <v>832000</v>
      </c>
      <c r="F17" s="99">
        <v>61000000</v>
      </c>
    </row>
    <row r="18" spans="1:6" s="8" customFormat="1" ht="17.100000000000001" customHeight="1" x14ac:dyDescent="0.15">
      <c r="A18" s="10"/>
      <c r="B18" s="23" t="s">
        <v>122</v>
      </c>
      <c r="C18" s="92">
        <v>0</v>
      </c>
      <c r="D18" s="83">
        <v>1</v>
      </c>
      <c r="E18" s="122">
        <v>1</v>
      </c>
      <c r="F18" s="92">
        <v>0</v>
      </c>
    </row>
    <row r="19" spans="1:6" s="8" customFormat="1" ht="9.75" customHeight="1" x14ac:dyDescent="0.15">
      <c r="A19" s="10"/>
      <c r="B19" s="23"/>
      <c r="C19" s="83"/>
      <c r="D19" s="83"/>
      <c r="E19" s="82"/>
      <c r="F19" s="99"/>
    </row>
    <row r="20" spans="1:6" s="13" customFormat="1" ht="17.100000000000001" customHeight="1" x14ac:dyDescent="0.15">
      <c r="A20" s="140" t="s">
        <v>15</v>
      </c>
      <c r="B20" s="137"/>
      <c r="C20" s="80">
        <v>160000000</v>
      </c>
      <c r="D20" s="80">
        <v>238535000</v>
      </c>
      <c r="E20" s="80">
        <v>78535000</v>
      </c>
      <c r="F20" s="84">
        <v>230000000</v>
      </c>
    </row>
    <row r="21" spans="1:6" s="8" customFormat="1" ht="17.100000000000001" customHeight="1" x14ac:dyDescent="0.15">
      <c r="A21" s="10"/>
      <c r="B21" s="23" t="s">
        <v>15</v>
      </c>
      <c r="C21" s="83">
        <v>160000000</v>
      </c>
      <c r="D21" s="83">
        <v>238535000</v>
      </c>
      <c r="E21" s="82">
        <v>78535000</v>
      </c>
      <c r="F21" s="99">
        <v>230000000</v>
      </c>
    </row>
    <row r="22" spans="1:6" s="8" customFormat="1" ht="9.9499999999999993" customHeight="1" x14ac:dyDescent="0.15">
      <c r="A22" s="10"/>
      <c r="B22" s="23"/>
      <c r="C22" s="83"/>
      <c r="D22" s="83"/>
      <c r="E22" s="82"/>
      <c r="F22" s="99"/>
    </row>
    <row r="23" spans="1:6" s="8" customFormat="1" ht="17.100000000000001" customHeight="1" x14ac:dyDescent="0.15">
      <c r="A23" s="140" t="s">
        <v>59</v>
      </c>
      <c r="B23" s="137"/>
      <c r="C23" s="80">
        <v>1140000000</v>
      </c>
      <c r="D23" s="80">
        <v>1268322000</v>
      </c>
      <c r="E23" s="80">
        <v>128322000</v>
      </c>
      <c r="F23" s="84">
        <v>1230000000</v>
      </c>
    </row>
    <row r="24" spans="1:6" s="8" customFormat="1" ht="17.100000000000001" customHeight="1" x14ac:dyDescent="0.15">
      <c r="A24" s="10"/>
      <c r="B24" s="23" t="s">
        <v>16</v>
      </c>
      <c r="C24" s="89">
        <v>1140000000</v>
      </c>
      <c r="D24" s="83">
        <v>1268322000</v>
      </c>
      <c r="E24" s="82">
        <v>128322000</v>
      </c>
      <c r="F24" s="99">
        <v>1230000000</v>
      </c>
    </row>
    <row r="25" spans="1:6" s="8" customFormat="1" ht="9.9499999999999993" customHeight="1" x14ac:dyDescent="0.15">
      <c r="A25" s="10"/>
      <c r="B25" s="23"/>
      <c r="C25" s="83"/>
      <c r="D25" s="83"/>
      <c r="E25" s="82"/>
      <c r="F25" s="99"/>
    </row>
    <row r="26" spans="1:6" s="8" customFormat="1" ht="17.100000000000001" customHeight="1" x14ac:dyDescent="0.15">
      <c r="A26" s="140" t="s">
        <v>60</v>
      </c>
      <c r="B26" s="137"/>
      <c r="C26" s="80">
        <v>1300000000</v>
      </c>
      <c r="D26" s="80">
        <v>972407000</v>
      </c>
      <c r="E26" s="84">
        <v>-327593000</v>
      </c>
      <c r="F26" s="84">
        <v>1190000000</v>
      </c>
    </row>
    <row r="27" spans="1:6" s="8" customFormat="1" ht="17.100000000000001" customHeight="1" x14ac:dyDescent="0.15">
      <c r="A27" s="10"/>
      <c r="B27" s="23" t="s">
        <v>60</v>
      </c>
      <c r="C27" s="89">
        <v>1300000000</v>
      </c>
      <c r="D27" s="83">
        <v>972407000</v>
      </c>
      <c r="E27" s="82">
        <v>-327593000</v>
      </c>
      <c r="F27" s="99">
        <v>1190000000</v>
      </c>
    </row>
    <row r="28" spans="1:6" s="8" customFormat="1" ht="9.9499999999999993" customHeight="1" x14ac:dyDescent="0.15">
      <c r="A28" s="10"/>
      <c r="B28" s="23"/>
      <c r="C28" s="83"/>
      <c r="D28" s="83"/>
      <c r="E28" s="82"/>
      <c r="F28" s="99"/>
    </row>
    <row r="29" spans="1:6" s="13" customFormat="1" ht="17.100000000000001" customHeight="1" x14ac:dyDescent="0.15">
      <c r="A29" s="140" t="s">
        <v>17</v>
      </c>
      <c r="B29" s="137"/>
      <c r="C29" s="80">
        <v>13050000000</v>
      </c>
      <c r="D29" s="80">
        <v>13702857000</v>
      </c>
      <c r="E29" s="80">
        <v>652857000</v>
      </c>
      <c r="F29" s="84">
        <v>14170000000</v>
      </c>
    </row>
    <row r="30" spans="1:6" s="8" customFormat="1" ht="17.100000000000001" customHeight="1" x14ac:dyDescent="0.15">
      <c r="A30" s="10"/>
      <c r="B30" s="23" t="s">
        <v>17</v>
      </c>
      <c r="C30" s="83">
        <v>13050000000</v>
      </c>
      <c r="D30" s="83">
        <v>13702857000</v>
      </c>
      <c r="E30" s="82">
        <v>652857000</v>
      </c>
      <c r="F30" s="99">
        <v>14170000000</v>
      </c>
    </row>
    <row r="31" spans="1:6" s="8" customFormat="1" ht="9.9499999999999993" customHeight="1" x14ac:dyDescent="0.15">
      <c r="A31" s="10"/>
      <c r="B31" s="23"/>
      <c r="C31" s="83"/>
      <c r="D31" s="83"/>
      <c r="E31" s="82"/>
      <c r="F31" s="99"/>
    </row>
    <row r="32" spans="1:6" s="13" customFormat="1" ht="17.100000000000001" customHeight="1" x14ac:dyDescent="0.15">
      <c r="A32" s="140" t="s">
        <v>123</v>
      </c>
      <c r="B32" s="137"/>
      <c r="C32" s="80">
        <v>200000000</v>
      </c>
      <c r="D32" s="80">
        <v>197938622</v>
      </c>
      <c r="E32" s="84">
        <v>-2061378</v>
      </c>
      <c r="F32" s="84">
        <v>210000000</v>
      </c>
    </row>
    <row r="33" spans="1:6" s="8" customFormat="1" ht="17.100000000000001" customHeight="1" x14ac:dyDescent="0.15">
      <c r="A33" s="10"/>
      <c r="B33" s="23" t="s">
        <v>123</v>
      </c>
      <c r="C33" s="83">
        <v>200000000</v>
      </c>
      <c r="D33" s="83">
        <v>197938622</v>
      </c>
      <c r="E33" s="82">
        <v>-2061378</v>
      </c>
      <c r="F33" s="99">
        <v>210000000</v>
      </c>
    </row>
    <row r="34" spans="1:6" s="8" customFormat="1" ht="9.75" customHeight="1" x14ac:dyDescent="0.15">
      <c r="A34" s="10"/>
      <c r="B34" s="23"/>
      <c r="C34" s="83"/>
      <c r="D34" s="83"/>
      <c r="E34" s="82"/>
      <c r="F34" s="99"/>
    </row>
    <row r="35" spans="1:6" s="13" customFormat="1" ht="17.100000000000001" customHeight="1" x14ac:dyDescent="0.15">
      <c r="A35" s="140" t="s">
        <v>19</v>
      </c>
      <c r="B35" s="137"/>
      <c r="C35" s="80">
        <v>334000000</v>
      </c>
      <c r="D35" s="80">
        <v>340887000</v>
      </c>
      <c r="E35" s="80">
        <v>6887000</v>
      </c>
      <c r="F35" s="84">
        <v>312000000</v>
      </c>
    </row>
    <row r="36" spans="1:6" s="8" customFormat="1" ht="17.100000000000001" customHeight="1" x14ac:dyDescent="0.15">
      <c r="A36" s="10"/>
      <c r="B36" s="23" t="s">
        <v>19</v>
      </c>
      <c r="C36" s="83">
        <v>334000000</v>
      </c>
      <c r="D36" s="83">
        <v>340887000</v>
      </c>
      <c r="E36" s="82">
        <v>6887000</v>
      </c>
      <c r="F36" s="99">
        <v>312000000</v>
      </c>
    </row>
    <row r="37" spans="1:6" s="8" customFormat="1" ht="9.75" customHeight="1" x14ac:dyDescent="0.15">
      <c r="A37" s="10"/>
      <c r="B37" s="23"/>
      <c r="C37" s="83"/>
      <c r="D37" s="83"/>
      <c r="E37" s="82"/>
      <c r="F37" s="99"/>
    </row>
    <row r="38" spans="1:6" s="13" customFormat="1" ht="17.100000000000001" customHeight="1" x14ac:dyDescent="0.15">
      <c r="A38" s="140" t="s">
        <v>61</v>
      </c>
      <c r="B38" s="137"/>
      <c r="C38" s="80">
        <v>49923503000</v>
      </c>
      <c r="D38" s="80">
        <v>51370044000</v>
      </c>
      <c r="E38" s="80">
        <v>1446541000</v>
      </c>
      <c r="F38" s="84">
        <v>49700000000</v>
      </c>
    </row>
    <row r="39" spans="1:6" s="8" customFormat="1" ht="17.100000000000001" customHeight="1" x14ac:dyDescent="0.15">
      <c r="A39" s="10"/>
      <c r="B39" s="23" t="s">
        <v>62</v>
      </c>
      <c r="C39" s="83">
        <v>49923503000</v>
      </c>
      <c r="D39" s="83">
        <v>51370044000</v>
      </c>
      <c r="E39" s="82">
        <v>1446541000</v>
      </c>
      <c r="F39" s="99">
        <v>49700000000</v>
      </c>
    </row>
    <row r="40" spans="1:6" s="8" customFormat="1" ht="9.9499999999999993" customHeight="1" x14ac:dyDescent="0.15">
      <c r="A40" s="10"/>
      <c r="B40" s="23"/>
      <c r="C40" s="83"/>
      <c r="D40" s="83"/>
      <c r="E40" s="82"/>
      <c r="F40" s="99"/>
    </row>
    <row r="41" spans="1:6" s="13" customFormat="1" ht="17.100000000000001" customHeight="1" x14ac:dyDescent="0.15">
      <c r="A41" s="140" t="s">
        <v>20</v>
      </c>
      <c r="B41" s="137"/>
      <c r="C41" s="80">
        <v>54000000</v>
      </c>
      <c r="D41" s="80">
        <v>45958000</v>
      </c>
      <c r="E41" s="84">
        <v>-8042000</v>
      </c>
      <c r="F41" s="84">
        <v>46000000</v>
      </c>
    </row>
    <row r="42" spans="1:6" s="8" customFormat="1" ht="17.100000000000001" customHeight="1" x14ac:dyDescent="0.15">
      <c r="A42" s="10"/>
      <c r="B42" s="23" t="s">
        <v>20</v>
      </c>
      <c r="C42" s="83">
        <v>54000000</v>
      </c>
      <c r="D42" s="83">
        <v>45958000</v>
      </c>
      <c r="E42" s="82">
        <v>-8042000</v>
      </c>
      <c r="F42" s="99">
        <v>46000000</v>
      </c>
    </row>
    <row r="43" spans="1:6" s="8" customFormat="1" ht="9.9499999999999993" customHeight="1" x14ac:dyDescent="0.15">
      <c r="A43" s="10"/>
      <c r="B43" s="23"/>
      <c r="C43" s="83"/>
      <c r="D43" s="83"/>
      <c r="E43" s="82"/>
      <c r="F43" s="99"/>
    </row>
    <row r="44" spans="1:6" s="13" customFormat="1" ht="17.100000000000001" customHeight="1" x14ac:dyDescent="0.15">
      <c r="A44" s="140" t="s">
        <v>21</v>
      </c>
      <c r="B44" s="137"/>
      <c r="C44" s="80">
        <v>2809181000</v>
      </c>
      <c r="D44" s="80">
        <v>2893317182</v>
      </c>
      <c r="E44" s="80">
        <v>84136182</v>
      </c>
      <c r="F44" s="84">
        <v>2867040000</v>
      </c>
    </row>
    <row r="45" spans="1:6" s="8" customFormat="1" ht="17.100000000000001" customHeight="1" x14ac:dyDescent="0.15">
      <c r="A45" s="10"/>
      <c r="B45" s="23" t="s">
        <v>63</v>
      </c>
      <c r="C45" s="83">
        <v>2809181000</v>
      </c>
      <c r="D45" s="83">
        <v>2893317182</v>
      </c>
      <c r="E45" s="82">
        <v>84136182</v>
      </c>
      <c r="F45" s="99">
        <v>2867040000</v>
      </c>
    </row>
    <row r="46" spans="1:6" s="8" customFormat="1" ht="9.9499999999999993" customHeight="1" x14ac:dyDescent="0.15">
      <c r="A46" s="10"/>
      <c r="B46" s="23"/>
      <c r="C46" s="83"/>
      <c r="D46" s="83"/>
      <c r="E46" s="82"/>
      <c r="F46" s="99"/>
    </row>
    <row r="47" spans="1:6" s="13" customFormat="1" ht="16.5" customHeight="1" x14ac:dyDescent="0.15">
      <c r="A47" s="140" t="s">
        <v>22</v>
      </c>
      <c r="B47" s="137"/>
      <c r="C47" s="80">
        <v>3865969000</v>
      </c>
      <c r="D47" s="80">
        <v>3864536031</v>
      </c>
      <c r="E47" s="84">
        <v>-1432969</v>
      </c>
      <c r="F47" s="84">
        <v>3865309000</v>
      </c>
    </row>
    <row r="48" spans="1:6" s="8" customFormat="1" ht="17.100000000000001" customHeight="1" x14ac:dyDescent="0.15">
      <c r="A48" s="10"/>
      <c r="B48" s="23" t="s">
        <v>64</v>
      </c>
      <c r="C48" s="83">
        <v>3028203000</v>
      </c>
      <c r="D48" s="83">
        <v>3084575439</v>
      </c>
      <c r="E48" s="82">
        <v>56372439</v>
      </c>
      <c r="F48" s="99">
        <v>3018304000</v>
      </c>
    </row>
    <row r="49" spans="1:7" s="8" customFormat="1" ht="17.100000000000001" customHeight="1" x14ac:dyDescent="0.15">
      <c r="A49" s="31"/>
      <c r="B49" s="23" t="s">
        <v>65</v>
      </c>
      <c r="C49" s="89">
        <v>837766000</v>
      </c>
      <c r="D49" s="89">
        <v>779960592</v>
      </c>
      <c r="E49" s="99">
        <v>-57805408</v>
      </c>
      <c r="F49" s="99">
        <v>847005000</v>
      </c>
    </row>
    <row r="50" spans="1:7" s="18" customFormat="1" ht="9.9499999999999993" customHeight="1" x14ac:dyDescent="0.15">
      <c r="A50" s="54"/>
      <c r="B50" s="23"/>
      <c r="C50" s="17"/>
      <c r="D50" s="17"/>
      <c r="E50" s="47"/>
      <c r="F50" s="17"/>
      <c r="G50" s="13">
        <v>0</v>
      </c>
    </row>
    <row r="51" spans="1:7" s="13" customFormat="1" ht="17.100000000000001" customHeight="1" x14ac:dyDescent="0.15">
      <c r="A51" s="140" t="s">
        <v>23</v>
      </c>
      <c r="B51" s="137"/>
      <c r="C51" s="80">
        <v>52016739000</v>
      </c>
      <c r="D51" s="80">
        <v>47084918193</v>
      </c>
      <c r="E51" s="84">
        <v>-4931820807</v>
      </c>
      <c r="F51" s="84">
        <v>33904221000</v>
      </c>
    </row>
    <row r="52" spans="1:7" s="8" customFormat="1" ht="17.100000000000001" customHeight="1" x14ac:dyDescent="0.15">
      <c r="A52" s="10"/>
      <c r="B52" s="23" t="s">
        <v>66</v>
      </c>
      <c r="C52" s="83">
        <v>32016315000</v>
      </c>
      <c r="D52" s="83">
        <v>31418771642</v>
      </c>
      <c r="E52" s="82">
        <v>-597543358</v>
      </c>
      <c r="F52" s="89">
        <v>29835796000</v>
      </c>
    </row>
    <row r="53" spans="1:7" s="8" customFormat="1" ht="17.100000000000001" customHeight="1" x14ac:dyDescent="0.15">
      <c r="A53" s="10"/>
      <c r="B53" s="23" t="s">
        <v>67</v>
      </c>
      <c r="C53" s="83">
        <v>19991904000</v>
      </c>
      <c r="D53" s="83">
        <v>15657544433</v>
      </c>
      <c r="E53" s="82">
        <v>-4334359567</v>
      </c>
      <c r="F53" s="89">
        <v>4060630000</v>
      </c>
    </row>
    <row r="54" spans="1:7" s="8" customFormat="1" ht="17.100000000000001" customHeight="1" x14ac:dyDescent="0.15">
      <c r="A54" s="10"/>
      <c r="B54" s="23" t="s">
        <v>68</v>
      </c>
      <c r="C54" s="83">
        <v>8520000</v>
      </c>
      <c r="D54" s="83">
        <v>8602118</v>
      </c>
      <c r="E54" s="82">
        <v>82118</v>
      </c>
      <c r="F54" s="89">
        <v>7795000</v>
      </c>
    </row>
    <row r="55" spans="1:7" s="8" customFormat="1" ht="9.9499999999999993" customHeight="1" x14ac:dyDescent="0.15">
      <c r="A55" s="10"/>
      <c r="B55" s="23"/>
      <c r="C55" s="83"/>
      <c r="D55" s="83"/>
      <c r="E55" s="82"/>
      <c r="F55" s="89"/>
    </row>
    <row r="56" spans="1:7" s="13" customFormat="1" ht="17.100000000000001" customHeight="1" x14ac:dyDescent="0.15">
      <c r="A56" s="140" t="s">
        <v>24</v>
      </c>
      <c r="B56" s="137"/>
      <c r="C56" s="80">
        <v>21206966000</v>
      </c>
      <c r="D56" s="80">
        <v>21112235478</v>
      </c>
      <c r="E56" s="84">
        <v>-94730522</v>
      </c>
      <c r="F56" s="84">
        <v>18203306000</v>
      </c>
    </row>
    <row r="57" spans="1:7" s="8" customFormat="1" ht="17.100000000000001" customHeight="1" x14ac:dyDescent="0.15">
      <c r="A57" s="10"/>
      <c r="B57" s="23" t="s">
        <v>69</v>
      </c>
      <c r="C57" s="83">
        <v>9448304000</v>
      </c>
      <c r="D57" s="83">
        <v>9276012594</v>
      </c>
      <c r="E57" s="82">
        <v>-172291406</v>
      </c>
      <c r="F57" s="89">
        <v>9599747000</v>
      </c>
    </row>
    <row r="58" spans="1:7" s="8" customFormat="1" ht="17.100000000000001" customHeight="1" x14ac:dyDescent="0.15">
      <c r="A58" s="10"/>
      <c r="B58" s="23" t="s">
        <v>70</v>
      </c>
      <c r="C58" s="83">
        <v>10066963000</v>
      </c>
      <c r="D58" s="83">
        <v>10124841649</v>
      </c>
      <c r="E58" s="82">
        <v>57878649</v>
      </c>
      <c r="F58" s="89">
        <v>7115035000</v>
      </c>
    </row>
    <row r="59" spans="1:7" s="8" customFormat="1" ht="17.100000000000001" customHeight="1" x14ac:dyDescent="0.15">
      <c r="A59" s="10"/>
      <c r="B59" s="23" t="s">
        <v>71</v>
      </c>
      <c r="C59" s="83">
        <v>1691699000</v>
      </c>
      <c r="D59" s="83">
        <v>1711381235</v>
      </c>
      <c r="E59" s="82">
        <v>19682235</v>
      </c>
      <c r="F59" s="89">
        <v>1488524000</v>
      </c>
    </row>
    <row r="60" spans="1:7" s="8" customFormat="1" ht="9.9499999999999993" customHeight="1" x14ac:dyDescent="0.15">
      <c r="A60" s="10"/>
      <c r="B60" s="23"/>
      <c r="C60" s="83"/>
      <c r="D60" s="83"/>
      <c r="E60" s="82"/>
      <c r="F60" s="89"/>
    </row>
    <row r="61" spans="1:7" s="13" customFormat="1" ht="17.100000000000001" customHeight="1" x14ac:dyDescent="0.15">
      <c r="A61" s="140" t="s">
        <v>25</v>
      </c>
      <c r="B61" s="137"/>
      <c r="C61" s="80">
        <v>491795000</v>
      </c>
      <c r="D61" s="80">
        <v>512450839</v>
      </c>
      <c r="E61" s="80">
        <v>20655839</v>
      </c>
      <c r="F61" s="84">
        <v>555170000</v>
      </c>
    </row>
    <row r="62" spans="1:7" s="8" customFormat="1" ht="17.100000000000001" customHeight="1" x14ac:dyDescent="0.15">
      <c r="A62" s="10"/>
      <c r="B62" s="23" t="s">
        <v>72</v>
      </c>
      <c r="C62" s="83">
        <v>486369000</v>
      </c>
      <c r="D62" s="83">
        <v>508529120</v>
      </c>
      <c r="E62" s="82">
        <v>22160120</v>
      </c>
      <c r="F62" s="89">
        <v>550075000</v>
      </c>
    </row>
    <row r="63" spans="1:7" s="8" customFormat="1" ht="17.100000000000001" customHeight="1" x14ac:dyDescent="0.15">
      <c r="A63" s="10"/>
      <c r="B63" s="23" t="s">
        <v>73</v>
      </c>
      <c r="C63" s="83">
        <v>5426000</v>
      </c>
      <c r="D63" s="83">
        <v>3921719</v>
      </c>
      <c r="E63" s="82">
        <v>-1504281</v>
      </c>
      <c r="F63" s="89">
        <v>5095000</v>
      </c>
    </row>
    <row r="64" spans="1:7" s="8" customFormat="1" ht="9.9499999999999993" customHeight="1" x14ac:dyDescent="0.15">
      <c r="A64" s="10"/>
      <c r="B64" s="23"/>
      <c r="C64" s="83"/>
      <c r="D64" s="83"/>
      <c r="E64" s="82"/>
      <c r="F64" s="89"/>
    </row>
    <row r="65" spans="1:6" s="13" customFormat="1" ht="17.100000000000001" customHeight="1" x14ac:dyDescent="0.15">
      <c r="A65" s="140" t="s">
        <v>26</v>
      </c>
      <c r="B65" s="137"/>
      <c r="C65" s="80">
        <v>48228000</v>
      </c>
      <c r="D65" s="80">
        <v>39928675</v>
      </c>
      <c r="E65" s="84">
        <v>-8299325</v>
      </c>
      <c r="F65" s="90">
        <v>32575000</v>
      </c>
    </row>
    <row r="66" spans="1:6" s="8" customFormat="1" ht="17.100000000000001" customHeight="1" x14ac:dyDescent="0.15">
      <c r="A66" s="10"/>
      <c r="B66" s="23" t="s">
        <v>26</v>
      </c>
      <c r="C66" s="83">
        <v>48228000</v>
      </c>
      <c r="D66" s="83">
        <v>39928675</v>
      </c>
      <c r="E66" s="82">
        <v>-8299325</v>
      </c>
      <c r="F66" s="89">
        <v>32575000</v>
      </c>
    </row>
    <row r="67" spans="1:6" s="8" customFormat="1" ht="9.9499999999999993" customHeight="1" x14ac:dyDescent="0.15">
      <c r="A67" s="10"/>
      <c r="B67" s="23"/>
      <c r="C67" s="83"/>
      <c r="D67" s="83"/>
      <c r="E67" s="82"/>
      <c r="F67" s="89"/>
    </row>
    <row r="68" spans="1:6" s="13" customFormat="1" ht="17.100000000000001" customHeight="1" x14ac:dyDescent="0.15">
      <c r="A68" s="140" t="s">
        <v>4</v>
      </c>
      <c r="B68" s="137"/>
      <c r="C68" s="80">
        <v>4349807000</v>
      </c>
      <c r="D68" s="80">
        <v>3944629777</v>
      </c>
      <c r="E68" s="84">
        <v>-405177223</v>
      </c>
      <c r="F68" s="90">
        <v>3403086000</v>
      </c>
    </row>
    <row r="69" spans="1:6" s="8" customFormat="1" ht="17.100000000000001" customHeight="1" x14ac:dyDescent="0.15">
      <c r="A69" s="10"/>
      <c r="B69" s="23" t="s">
        <v>74</v>
      </c>
      <c r="C69" s="89">
        <v>3790405000</v>
      </c>
      <c r="D69" s="83">
        <v>3385227777</v>
      </c>
      <c r="E69" s="82">
        <v>-405177223</v>
      </c>
      <c r="F69" s="89">
        <v>3403083000</v>
      </c>
    </row>
    <row r="70" spans="1:6" s="8" customFormat="1" ht="17.100000000000001" customHeight="1" x14ac:dyDescent="0.15">
      <c r="A70" s="10"/>
      <c r="B70" s="23" t="s">
        <v>75</v>
      </c>
      <c r="C70" s="89">
        <v>559402000</v>
      </c>
      <c r="D70" s="83">
        <v>559402000</v>
      </c>
      <c r="E70" s="92">
        <v>0</v>
      </c>
      <c r="F70" s="89">
        <v>3000</v>
      </c>
    </row>
    <row r="71" spans="1:6" s="8" customFormat="1" ht="9.9499999999999993" customHeight="1" x14ac:dyDescent="0.15">
      <c r="A71" s="10"/>
      <c r="B71" s="23"/>
      <c r="C71" s="83"/>
      <c r="D71" s="83"/>
      <c r="E71" s="82"/>
      <c r="F71" s="89"/>
    </row>
    <row r="72" spans="1:6" s="13" customFormat="1" ht="17.100000000000001" customHeight="1" x14ac:dyDescent="0.15">
      <c r="A72" s="140" t="s">
        <v>8</v>
      </c>
      <c r="B72" s="137"/>
      <c r="C72" s="80">
        <v>13542640807</v>
      </c>
      <c r="D72" s="80">
        <v>13542641734</v>
      </c>
      <c r="E72" s="80">
        <v>927</v>
      </c>
      <c r="F72" s="90">
        <v>2500000000</v>
      </c>
    </row>
    <row r="73" spans="1:6" s="8" customFormat="1" ht="17.100000000000001" customHeight="1" x14ac:dyDescent="0.15">
      <c r="A73" s="10"/>
      <c r="B73" s="23" t="s">
        <v>8</v>
      </c>
      <c r="C73" s="89">
        <v>13542640807</v>
      </c>
      <c r="D73" s="83">
        <v>13542641734</v>
      </c>
      <c r="E73" s="82">
        <v>927</v>
      </c>
      <c r="F73" s="89">
        <v>2500000000</v>
      </c>
    </row>
    <row r="74" spans="1:6" s="8" customFormat="1" ht="9.75" customHeight="1" x14ac:dyDescent="0.15">
      <c r="A74" s="10"/>
      <c r="B74" s="23"/>
      <c r="C74" s="83"/>
      <c r="D74" s="83"/>
      <c r="E74" s="82"/>
      <c r="F74" s="89"/>
    </row>
    <row r="75" spans="1:6" s="13" customFormat="1" ht="17.100000000000001" customHeight="1" x14ac:dyDescent="0.15">
      <c r="A75" s="140" t="s">
        <v>27</v>
      </c>
      <c r="B75" s="137"/>
      <c r="C75" s="80">
        <v>2142368000</v>
      </c>
      <c r="D75" s="80">
        <v>2385182969</v>
      </c>
      <c r="E75" s="80">
        <v>242814969</v>
      </c>
      <c r="F75" s="90">
        <v>2360512000</v>
      </c>
    </row>
    <row r="76" spans="1:6" s="8" customFormat="1" ht="17.100000000000001" customHeight="1" x14ac:dyDescent="0.15">
      <c r="A76" s="10"/>
      <c r="B76" s="23" t="s">
        <v>76</v>
      </c>
      <c r="C76" s="83">
        <v>124505000</v>
      </c>
      <c r="D76" s="83">
        <v>93140585</v>
      </c>
      <c r="E76" s="82">
        <v>-31364415</v>
      </c>
      <c r="F76" s="89">
        <v>102954000</v>
      </c>
    </row>
    <row r="77" spans="1:6" s="8" customFormat="1" ht="17.100000000000001" customHeight="1" x14ac:dyDescent="0.15">
      <c r="A77" s="10"/>
      <c r="B77" s="23" t="s">
        <v>77</v>
      </c>
      <c r="C77" s="83">
        <v>428000</v>
      </c>
      <c r="D77" s="83">
        <v>262989</v>
      </c>
      <c r="E77" s="82">
        <v>-165011</v>
      </c>
      <c r="F77" s="89">
        <v>381000</v>
      </c>
    </row>
    <row r="78" spans="1:6" s="8" customFormat="1" ht="17.100000000000001" customHeight="1" x14ac:dyDescent="0.15">
      <c r="A78" s="10"/>
      <c r="B78" s="23" t="s">
        <v>78</v>
      </c>
      <c r="C78" s="83">
        <v>72371000</v>
      </c>
      <c r="D78" s="83">
        <v>69913982</v>
      </c>
      <c r="E78" s="82">
        <v>-2457018</v>
      </c>
      <c r="F78" s="89">
        <v>83364000</v>
      </c>
    </row>
    <row r="79" spans="1:6" s="8" customFormat="1" ht="17.100000000000001" customHeight="1" x14ac:dyDescent="0.15">
      <c r="A79" s="10"/>
      <c r="B79" s="23" t="s">
        <v>79</v>
      </c>
      <c r="C79" s="83">
        <v>432406000</v>
      </c>
      <c r="D79" s="83">
        <v>490045852</v>
      </c>
      <c r="E79" s="82">
        <v>57639852</v>
      </c>
      <c r="F79" s="89">
        <v>475907000</v>
      </c>
    </row>
    <row r="80" spans="1:6" s="8" customFormat="1" ht="16.5" customHeight="1" x14ac:dyDescent="0.15">
      <c r="A80" s="10"/>
      <c r="B80" s="23" t="s">
        <v>80</v>
      </c>
      <c r="C80" s="83">
        <v>8436000</v>
      </c>
      <c r="D80" s="83">
        <v>7536600</v>
      </c>
      <c r="E80" s="82">
        <v>-899400</v>
      </c>
      <c r="F80" s="89">
        <v>8561000</v>
      </c>
    </row>
    <row r="81" spans="1:6" s="8" customFormat="1" ht="17.25" customHeight="1" x14ac:dyDescent="0.15">
      <c r="A81" s="31"/>
      <c r="B81" s="23" t="s">
        <v>81</v>
      </c>
      <c r="C81" s="89">
        <v>500000000</v>
      </c>
      <c r="D81" s="89">
        <v>500000000</v>
      </c>
      <c r="E81" s="92">
        <v>0</v>
      </c>
      <c r="F81" s="89">
        <v>600000000</v>
      </c>
    </row>
    <row r="82" spans="1:6" s="8" customFormat="1" ht="17.100000000000001" customHeight="1" x14ac:dyDescent="0.15">
      <c r="A82" s="31"/>
      <c r="B82" s="23" t="s">
        <v>82</v>
      </c>
      <c r="C82" s="89">
        <v>1004222000</v>
      </c>
      <c r="D82" s="89">
        <v>1224282961</v>
      </c>
      <c r="E82" s="82">
        <v>220060961</v>
      </c>
      <c r="F82" s="89">
        <v>1089345000</v>
      </c>
    </row>
    <row r="83" spans="1:6" s="8" customFormat="1" ht="9" customHeight="1" x14ac:dyDescent="0.15">
      <c r="A83" s="31"/>
      <c r="B83" s="23"/>
      <c r="C83" s="89"/>
      <c r="D83" s="89"/>
      <c r="E83" s="99"/>
      <c r="F83" s="89"/>
    </row>
    <row r="84" spans="1:6" s="8" customFormat="1" ht="17.100000000000001" customHeight="1" x14ac:dyDescent="0.15">
      <c r="A84" s="136" t="s">
        <v>6</v>
      </c>
      <c r="B84" s="137"/>
      <c r="C84" s="80">
        <v>3457300000</v>
      </c>
      <c r="D84" s="80">
        <v>2192664000</v>
      </c>
      <c r="E84" s="99">
        <v>-1264636000</v>
      </c>
      <c r="F84" s="90">
        <v>5413000000</v>
      </c>
    </row>
    <row r="85" spans="1:6" s="8" customFormat="1" ht="17.100000000000001" customHeight="1" x14ac:dyDescent="0.15">
      <c r="A85" s="50"/>
      <c r="B85" s="23" t="s">
        <v>6</v>
      </c>
      <c r="C85" s="89">
        <v>3457300000</v>
      </c>
      <c r="D85" s="89">
        <v>2192664000</v>
      </c>
      <c r="E85" s="99">
        <v>-1264636000</v>
      </c>
      <c r="F85" s="89">
        <v>5413000000</v>
      </c>
    </row>
    <row r="86" spans="1:6" s="8" customFormat="1" ht="9" customHeight="1" x14ac:dyDescent="0.15">
      <c r="A86" s="50"/>
      <c r="B86" s="51"/>
      <c r="C86" s="80"/>
      <c r="D86" s="80"/>
      <c r="E86" s="84"/>
      <c r="F86" s="90"/>
    </row>
    <row r="87" spans="1:6" s="8" customFormat="1" ht="17.100000000000001" customHeight="1" x14ac:dyDescent="0.15">
      <c r="A87" s="136" t="s">
        <v>18</v>
      </c>
      <c r="B87" s="137"/>
      <c r="C87" s="93">
        <v>0</v>
      </c>
      <c r="D87" s="80">
        <v>35208</v>
      </c>
      <c r="E87" s="80">
        <v>35208</v>
      </c>
      <c r="F87" s="124">
        <v>0</v>
      </c>
    </row>
    <row r="88" spans="1:6" s="8" customFormat="1" ht="17.100000000000001" customHeight="1" x14ac:dyDescent="0.15">
      <c r="A88" s="53"/>
      <c r="B88" s="24" t="s">
        <v>18</v>
      </c>
      <c r="C88" s="125">
        <v>0</v>
      </c>
      <c r="D88" s="88">
        <v>35208</v>
      </c>
      <c r="E88" s="95">
        <v>35208</v>
      </c>
      <c r="F88" s="125">
        <v>0</v>
      </c>
    </row>
    <row r="89" spans="1:6" ht="17.100000000000001" customHeight="1" x14ac:dyDescent="0.15">
      <c r="A89" s="25" t="s">
        <v>118</v>
      </c>
      <c r="F89" s="19"/>
    </row>
    <row r="90" spans="1:6" x14ac:dyDescent="0.15">
      <c r="B90" s="28"/>
      <c r="F90" s="29"/>
    </row>
  </sheetData>
  <mergeCells count="24">
    <mergeCell ref="A38:B38"/>
    <mergeCell ref="A84:B84"/>
    <mergeCell ref="A56:B56"/>
    <mergeCell ref="A61:B61"/>
    <mergeCell ref="A65:B65"/>
    <mergeCell ref="A68:B68"/>
    <mergeCell ref="A72:B72"/>
    <mergeCell ref="A75:B75"/>
    <mergeCell ref="A51:B51"/>
    <mergeCell ref="A20:B20"/>
    <mergeCell ref="A4:B5"/>
    <mergeCell ref="A23:B23"/>
    <mergeCell ref="A26:B26"/>
    <mergeCell ref="A29:B29"/>
    <mergeCell ref="A35:B35"/>
    <mergeCell ref="A87:B87"/>
    <mergeCell ref="C4:E4"/>
    <mergeCell ref="A6:B6"/>
    <mergeCell ref="A8:B8"/>
    <mergeCell ref="A14:B14"/>
    <mergeCell ref="A41:B41"/>
    <mergeCell ref="A44:B44"/>
    <mergeCell ref="A32:B32"/>
    <mergeCell ref="A47:B47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r:id="rId1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9"/>
  <sheetViews>
    <sheetView zoomScaleNormal="100" workbookViewId="0">
      <selection activeCell="C50" sqref="C50"/>
    </sheetView>
  </sheetViews>
  <sheetFormatPr defaultRowHeight="13.5" x14ac:dyDescent="0.15"/>
  <cols>
    <col min="1" max="1" width="3.375" style="7" bestFit="1" customWidth="1"/>
    <col min="2" max="2" width="21.875" style="7" customWidth="1"/>
    <col min="3" max="4" width="16.125" style="7" customWidth="1"/>
    <col min="5" max="5" width="15.375" style="7" customWidth="1"/>
    <col min="6" max="6" width="17.75" style="7" bestFit="1" customWidth="1"/>
    <col min="7" max="7" width="0.75" style="7" customWidth="1"/>
    <col min="8" max="16384" width="9" style="7"/>
  </cols>
  <sheetData>
    <row r="1" spans="1:249" ht="17.100000000000001" customHeight="1" x14ac:dyDescent="0.15">
      <c r="A1" s="11" t="s">
        <v>127</v>
      </c>
      <c r="B1" s="117"/>
      <c r="C1" s="117"/>
      <c r="D1" s="117"/>
      <c r="E1" s="117"/>
      <c r="F1" s="117"/>
      <c r="G1" s="5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</row>
    <row r="2" spans="1:249" s="26" customFormat="1" ht="17.100000000000001" customHeight="1" x14ac:dyDescent="0.15">
      <c r="A2" s="118" t="s">
        <v>43</v>
      </c>
      <c r="B2" s="118"/>
      <c r="C2" s="118"/>
      <c r="D2" s="118"/>
      <c r="E2" s="118"/>
      <c r="F2" s="118"/>
    </row>
    <row r="3" spans="1:249" s="8" customFormat="1" ht="16.5" customHeight="1" thickBot="1" x14ac:dyDescent="0.2">
      <c r="A3" s="75" t="s">
        <v>28</v>
      </c>
      <c r="B3" s="75"/>
      <c r="C3" s="75"/>
      <c r="D3" s="75"/>
      <c r="E3" s="75"/>
      <c r="F3" s="75"/>
    </row>
    <row r="4" spans="1:249" s="8" customFormat="1" ht="17.100000000000001" customHeight="1" thickTop="1" x14ac:dyDescent="0.15">
      <c r="A4" s="145" t="s">
        <v>0</v>
      </c>
      <c r="B4" s="146"/>
      <c r="C4" s="130" t="s">
        <v>124</v>
      </c>
      <c r="D4" s="131"/>
      <c r="E4" s="131"/>
      <c r="F4" s="49" t="s">
        <v>126</v>
      </c>
    </row>
    <row r="5" spans="1:249" s="8" customFormat="1" ht="17.100000000000001" customHeight="1" x14ac:dyDescent="0.15">
      <c r="A5" s="147"/>
      <c r="B5" s="148"/>
      <c r="C5" s="64" t="s">
        <v>10</v>
      </c>
      <c r="D5" s="64" t="s">
        <v>83</v>
      </c>
      <c r="E5" s="66" t="s">
        <v>51</v>
      </c>
      <c r="F5" s="56" t="s">
        <v>52</v>
      </c>
    </row>
    <row r="6" spans="1:249" s="13" customFormat="1" ht="15" customHeight="1" x14ac:dyDescent="0.15">
      <c r="A6" s="149" t="s">
        <v>12</v>
      </c>
      <c r="B6" s="150"/>
      <c r="C6" s="96">
        <v>240169950807</v>
      </c>
      <c r="D6" s="96">
        <v>223215358899</v>
      </c>
      <c r="E6" s="96">
        <v>16954591908</v>
      </c>
      <c r="F6" s="96">
        <v>210700000000</v>
      </c>
    </row>
    <row r="7" spans="1:249" s="13" customFormat="1" ht="5.0999999999999996" customHeight="1" x14ac:dyDescent="0.15">
      <c r="A7" s="69"/>
      <c r="B7" s="116"/>
      <c r="C7" s="78"/>
      <c r="D7" s="78"/>
      <c r="E7" s="78"/>
      <c r="F7" s="78"/>
    </row>
    <row r="8" spans="1:249" s="8" customFormat="1" ht="15" customHeight="1" x14ac:dyDescent="0.15">
      <c r="A8" s="143" t="s">
        <v>29</v>
      </c>
      <c r="B8" s="144"/>
      <c r="C8" s="96">
        <v>770760000</v>
      </c>
      <c r="D8" s="96">
        <v>735987495</v>
      </c>
      <c r="E8" s="96">
        <v>34772505</v>
      </c>
      <c r="F8" s="96">
        <v>799295000</v>
      </c>
    </row>
    <row r="9" spans="1:249" s="8" customFormat="1" ht="15" customHeight="1" x14ac:dyDescent="0.15">
      <c r="A9" s="70"/>
      <c r="B9" s="71" t="s">
        <v>29</v>
      </c>
      <c r="C9" s="89">
        <v>770760000</v>
      </c>
      <c r="D9" s="89">
        <v>735987495</v>
      </c>
      <c r="E9" s="89">
        <v>34772505</v>
      </c>
      <c r="F9" s="89">
        <v>799295000</v>
      </c>
    </row>
    <row r="10" spans="1:249" s="8" customFormat="1" ht="5.0999999999999996" customHeight="1" x14ac:dyDescent="0.15">
      <c r="A10" s="70"/>
      <c r="B10" s="71"/>
      <c r="C10" s="102"/>
      <c r="D10" s="102"/>
      <c r="E10" s="102"/>
      <c r="F10" s="102"/>
    </row>
    <row r="11" spans="1:249" s="13" customFormat="1" ht="15" customHeight="1" x14ac:dyDescent="0.15">
      <c r="A11" s="143" t="s">
        <v>30</v>
      </c>
      <c r="B11" s="144"/>
      <c r="C11" s="96">
        <v>23976163807</v>
      </c>
      <c r="D11" s="96">
        <v>23330716179</v>
      </c>
      <c r="E11" s="96">
        <v>645447628</v>
      </c>
      <c r="F11" s="96">
        <v>6648897000</v>
      </c>
    </row>
    <row r="12" spans="1:249" s="8" customFormat="1" ht="15" customHeight="1" x14ac:dyDescent="0.15">
      <c r="A12" s="72"/>
      <c r="B12" s="71" t="s">
        <v>84</v>
      </c>
      <c r="C12" s="89">
        <v>23269955807</v>
      </c>
      <c r="D12" s="89">
        <v>22827691578</v>
      </c>
      <c r="E12" s="89">
        <v>442264229</v>
      </c>
      <c r="F12" s="89">
        <v>6336388000</v>
      </c>
    </row>
    <row r="13" spans="1:249" s="8" customFormat="1" ht="15" customHeight="1" x14ac:dyDescent="0.15">
      <c r="A13" s="72"/>
      <c r="B13" s="71" t="s">
        <v>85</v>
      </c>
      <c r="C13" s="89">
        <v>90699000</v>
      </c>
      <c r="D13" s="89">
        <v>88532100</v>
      </c>
      <c r="E13" s="89">
        <v>2166900</v>
      </c>
      <c r="F13" s="89">
        <v>101744000</v>
      </c>
    </row>
    <row r="14" spans="1:249" s="8" customFormat="1" ht="15" customHeight="1" x14ac:dyDescent="0.15">
      <c r="A14" s="72"/>
      <c r="B14" s="71" t="s">
        <v>86</v>
      </c>
      <c r="C14" s="89">
        <v>603099000</v>
      </c>
      <c r="D14" s="89">
        <v>402640383</v>
      </c>
      <c r="E14" s="89">
        <v>200458617</v>
      </c>
      <c r="F14" s="89">
        <v>198224000</v>
      </c>
    </row>
    <row r="15" spans="1:249" s="8" customFormat="1" ht="15" customHeight="1" x14ac:dyDescent="0.15">
      <c r="A15" s="72"/>
      <c r="B15" s="71" t="s">
        <v>87</v>
      </c>
      <c r="C15" s="89">
        <v>12410000</v>
      </c>
      <c r="D15" s="89">
        <v>11852118</v>
      </c>
      <c r="E15" s="89">
        <v>557882</v>
      </c>
      <c r="F15" s="89">
        <v>12541000</v>
      </c>
    </row>
    <row r="16" spans="1:249" s="8" customFormat="1" ht="5.0999999999999996" customHeight="1" x14ac:dyDescent="0.15">
      <c r="A16" s="72"/>
      <c r="B16" s="71"/>
      <c r="C16" s="102"/>
      <c r="D16" s="102"/>
      <c r="E16" s="102"/>
      <c r="F16" s="102"/>
    </row>
    <row r="17" spans="1:6" s="8" customFormat="1" ht="15" customHeight="1" x14ac:dyDescent="0.15">
      <c r="A17" s="143" t="s">
        <v>31</v>
      </c>
      <c r="B17" s="144"/>
      <c r="C17" s="96">
        <v>8548325000</v>
      </c>
      <c r="D17" s="96">
        <v>7080517777</v>
      </c>
      <c r="E17" s="96">
        <v>1467807223</v>
      </c>
      <c r="F17" s="96">
        <v>7134766000</v>
      </c>
    </row>
    <row r="18" spans="1:6" s="8" customFormat="1" ht="15" customHeight="1" x14ac:dyDescent="0.15">
      <c r="A18" s="72"/>
      <c r="B18" s="71" t="s">
        <v>88</v>
      </c>
      <c r="C18" s="89">
        <v>3962354000</v>
      </c>
      <c r="D18" s="89">
        <v>3422409775</v>
      </c>
      <c r="E18" s="89">
        <v>539944225</v>
      </c>
      <c r="F18" s="89">
        <v>3495748000</v>
      </c>
    </row>
    <row r="19" spans="1:6" s="8" customFormat="1" ht="15" customHeight="1" x14ac:dyDescent="0.15">
      <c r="A19" s="72"/>
      <c r="B19" s="71" t="s">
        <v>89</v>
      </c>
      <c r="C19" s="89">
        <v>683333000</v>
      </c>
      <c r="D19" s="89">
        <v>615090821</v>
      </c>
      <c r="E19" s="89">
        <v>68242179</v>
      </c>
      <c r="F19" s="89">
        <v>576838000</v>
      </c>
    </row>
    <row r="20" spans="1:6" s="8" customFormat="1" ht="15" customHeight="1" x14ac:dyDescent="0.15">
      <c r="A20" s="72"/>
      <c r="B20" s="71" t="s">
        <v>90</v>
      </c>
      <c r="C20" s="89">
        <v>10106000</v>
      </c>
      <c r="D20" s="89">
        <v>8757516</v>
      </c>
      <c r="E20" s="89">
        <v>1348484</v>
      </c>
      <c r="F20" s="89">
        <v>22430000</v>
      </c>
    </row>
    <row r="21" spans="1:6" s="8" customFormat="1" ht="15" customHeight="1" x14ac:dyDescent="0.15">
      <c r="A21" s="72"/>
      <c r="B21" s="71" t="s">
        <v>91</v>
      </c>
      <c r="C21" s="89">
        <v>433670000</v>
      </c>
      <c r="D21" s="89">
        <v>352602162</v>
      </c>
      <c r="E21" s="89">
        <v>81067838</v>
      </c>
      <c r="F21" s="89">
        <v>356771000</v>
      </c>
    </row>
    <row r="22" spans="1:6" s="8" customFormat="1" ht="15" customHeight="1" x14ac:dyDescent="0.15">
      <c r="A22" s="72"/>
      <c r="B22" s="71" t="s">
        <v>92</v>
      </c>
      <c r="C22" s="89">
        <v>2169078000</v>
      </c>
      <c r="D22" s="89">
        <v>1453767641</v>
      </c>
      <c r="E22" s="89">
        <v>715310359</v>
      </c>
      <c r="F22" s="89">
        <v>1348918000</v>
      </c>
    </row>
    <row r="23" spans="1:6" s="8" customFormat="1" ht="15" customHeight="1" x14ac:dyDescent="0.15">
      <c r="A23" s="72"/>
      <c r="B23" s="71" t="s">
        <v>3</v>
      </c>
      <c r="C23" s="89">
        <v>1289784000</v>
      </c>
      <c r="D23" s="89">
        <v>1227889862</v>
      </c>
      <c r="E23" s="89">
        <v>61894138</v>
      </c>
      <c r="F23" s="89">
        <v>1334061000</v>
      </c>
    </row>
    <row r="24" spans="1:6" s="8" customFormat="1" ht="5.0999999999999996" customHeight="1" x14ac:dyDescent="0.15">
      <c r="A24" s="72"/>
      <c r="B24" s="71"/>
      <c r="C24" s="102"/>
      <c r="D24" s="102"/>
      <c r="E24" s="102"/>
      <c r="F24" s="102"/>
    </row>
    <row r="25" spans="1:6" s="8" customFormat="1" ht="15" customHeight="1" x14ac:dyDescent="0.15">
      <c r="A25" s="143" t="s">
        <v>32</v>
      </c>
      <c r="B25" s="144"/>
      <c r="C25" s="96">
        <v>128212468000</v>
      </c>
      <c r="D25" s="96">
        <v>118296809175</v>
      </c>
      <c r="E25" s="96">
        <v>9915658825</v>
      </c>
      <c r="F25" s="96">
        <v>109106276000</v>
      </c>
    </row>
    <row r="26" spans="1:6" s="8" customFormat="1" ht="15" customHeight="1" x14ac:dyDescent="0.15">
      <c r="A26" s="72"/>
      <c r="B26" s="71" t="s">
        <v>93</v>
      </c>
      <c r="C26" s="89">
        <v>46974007000</v>
      </c>
      <c r="D26" s="89">
        <v>41275011072</v>
      </c>
      <c r="E26" s="89">
        <v>5698995928</v>
      </c>
      <c r="F26" s="89">
        <v>36357282000</v>
      </c>
    </row>
    <row r="27" spans="1:6" s="8" customFormat="1" ht="15" customHeight="1" x14ac:dyDescent="0.15">
      <c r="A27" s="72"/>
      <c r="B27" s="71" t="s">
        <v>94</v>
      </c>
      <c r="C27" s="89">
        <v>51231938000</v>
      </c>
      <c r="D27" s="89">
        <v>49044870819</v>
      </c>
      <c r="E27" s="89">
        <v>2187067181</v>
      </c>
      <c r="F27" s="89">
        <v>51995032000</v>
      </c>
    </row>
    <row r="28" spans="1:6" s="8" customFormat="1" ht="15" customHeight="1" x14ac:dyDescent="0.15">
      <c r="A28" s="72"/>
      <c r="B28" s="71" t="s">
        <v>95</v>
      </c>
      <c r="C28" s="89">
        <v>15102645000</v>
      </c>
      <c r="D28" s="89">
        <v>14818210833</v>
      </c>
      <c r="E28" s="89">
        <v>284434167</v>
      </c>
      <c r="F28" s="89">
        <v>15029712000</v>
      </c>
    </row>
    <row r="29" spans="1:6" s="8" customFormat="1" ht="15" customHeight="1" x14ac:dyDescent="0.15">
      <c r="A29" s="72"/>
      <c r="B29" s="71" t="s">
        <v>96</v>
      </c>
      <c r="C29" s="89">
        <v>79498000</v>
      </c>
      <c r="D29" s="89">
        <v>77511938</v>
      </c>
      <c r="E29" s="89">
        <v>1986062</v>
      </c>
      <c r="F29" s="89">
        <v>76888000</v>
      </c>
    </row>
    <row r="30" spans="1:6" s="8" customFormat="1" ht="15" customHeight="1" x14ac:dyDescent="0.15">
      <c r="A30" s="72"/>
      <c r="B30" s="71" t="s">
        <v>97</v>
      </c>
      <c r="C30" s="89">
        <v>14824380000</v>
      </c>
      <c r="D30" s="89">
        <v>13081204513</v>
      </c>
      <c r="E30" s="89">
        <v>1743175487</v>
      </c>
      <c r="F30" s="89">
        <v>5647362000</v>
      </c>
    </row>
    <row r="31" spans="1:6" s="8" customFormat="1" ht="5.0999999999999996" customHeight="1" x14ac:dyDescent="0.15">
      <c r="A31" s="72"/>
      <c r="B31" s="119"/>
      <c r="C31" s="120"/>
      <c r="D31" s="85"/>
      <c r="E31" s="85"/>
      <c r="F31" s="85"/>
    </row>
    <row r="32" spans="1:6" s="8" customFormat="1" ht="15" customHeight="1" x14ac:dyDescent="0.15">
      <c r="A32" s="143" t="s">
        <v>33</v>
      </c>
      <c r="B32" s="144"/>
      <c r="C32" s="96">
        <v>11814596000</v>
      </c>
      <c r="D32" s="96">
        <v>10162484341</v>
      </c>
      <c r="E32" s="96">
        <v>1652111659</v>
      </c>
      <c r="F32" s="96">
        <v>13236547000</v>
      </c>
    </row>
    <row r="33" spans="1:6" s="8" customFormat="1" ht="15" customHeight="1" x14ac:dyDescent="0.15">
      <c r="A33" s="72"/>
      <c r="B33" s="71" t="s">
        <v>98</v>
      </c>
      <c r="C33" s="89">
        <v>3056197000</v>
      </c>
      <c r="D33" s="89">
        <v>2132967986</v>
      </c>
      <c r="E33" s="89">
        <v>923229014</v>
      </c>
      <c r="F33" s="89">
        <v>2416444000</v>
      </c>
    </row>
    <row r="34" spans="1:6" s="8" customFormat="1" ht="15" customHeight="1" x14ac:dyDescent="0.15">
      <c r="A34" s="72"/>
      <c r="B34" s="71" t="s">
        <v>99</v>
      </c>
      <c r="C34" s="89">
        <v>1113040000</v>
      </c>
      <c r="D34" s="89">
        <v>1097710666</v>
      </c>
      <c r="E34" s="89">
        <v>15329334</v>
      </c>
      <c r="F34" s="89">
        <v>1145422000</v>
      </c>
    </row>
    <row r="35" spans="1:6" s="8" customFormat="1" ht="15" customHeight="1" x14ac:dyDescent="0.15">
      <c r="A35" s="72"/>
      <c r="B35" s="71" t="s">
        <v>100</v>
      </c>
      <c r="C35" s="89">
        <v>5027942000</v>
      </c>
      <c r="D35" s="89">
        <v>4426402675</v>
      </c>
      <c r="E35" s="89">
        <v>601539325</v>
      </c>
      <c r="F35" s="89">
        <v>6344245000</v>
      </c>
    </row>
    <row r="36" spans="1:6" s="8" customFormat="1" ht="15" customHeight="1" x14ac:dyDescent="0.15">
      <c r="A36" s="72"/>
      <c r="B36" s="71" t="s">
        <v>101</v>
      </c>
      <c r="C36" s="89">
        <v>2617417000</v>
      </c>
      <c r="D36" s="89">
        <v>2505403014</v>
      </c>
      <c r="E36" s="89">
        <v>112013986</v>
      </c>
      <c r="F36" s="89">
        <v>3330436000</v>
      </c>
    </row>
    <row r="37" spans="1:6" s="8" customFormat="1" ht="5.0999999999999996" customHeight="1" x14ac:dyDescent="0.15">
      <c r="A37" s="72"/>
      <c r="B37" s="71"/>
      <c r="C37" s="102"/>
      <c r="D37" s="102"/>
      <c r="E37" s="102"/>
      <c r="F37" s="102"/>
    </row>
    <row r="38" spans="1:6" s="8" customFormat="1" ht="15" customHeight="1" x14ac:dyDescent="0.15">
      <c r="A38" s="143" t="s">
        <v>34</v>
      </c>
      <c r="B38" s="144"/>
      <c r="C38" s="96">
        <v>7416510000</v>
      </c>
      <c r="D38" s="96">
        <v>7205333132</v>
      </c>
      <c r="E38" s="96">
        <v>211176868</v>
      </c>
      <c r="F38" s="96">
        <v>7652651000</v>
      </c>
    </row>
    <row r="39" spans="1:6" s="8" customFormat="1" ht="15" customHeight="1" x14ac:dyDescent="0.15">
      <c r="A39" s="72"/>
      <c r="B39" s="71" t="s">
        <v>34</v>
      </c>
      <c r="C39" s="89">
        <v>7416510000</v>
      </c>
      <c r="D39" s="89">
        <v>7205333132</v>
      </c>
      <c r="E39" s="89">
        <v>211176868</v>
      </c>
      <c r="F39" s="89">
        <v>7652651000</v>
      </c>
    </row>
    <row r="40" spans="1:6" s="8" customFormat="1" ht="5.0999999999999996" customHeight="1" x14ac:dyDescent="0.15">
      <c r="A40" s="72"/>
      <c r="B40" s="71"/>
      <c r="C40" s="102"/>
      <c r="D40" s="102"/>
      <c r="E40" s="102"/>
      <c r="F40" s="102"/>
    </row>
    <row r="41" spans="1:6" s="8" customFormat="1" ht="15" customHeight="1" x14ac:dyDescent="0.15">
      <c r="A41" s="143" t="s">
        <v>35</v>
      </c>
      <c r="B41" s="144"/>
      <c r="C41" s="96">
        <v>18869447000</v>
      </c>
      <c r="D41" s="96">
        <v>16539703684</v>
      </c>
      <c r="E41" s="96">
        <v>2329743316</v>
      </c>
      <c r="F41" s="96">
        <v>25282070000</v>
      </c>
    </row>
    <row r="42" spans="1:6" s="8" customFormat="1" ht="15" customHeight="1" x14ac:dyDescent="0.15">
      <c r="A42" s="72"/>
      <c r="B42" s="71" t="s">
        <v>102</v>
      </c>
      <c r="C42" s="89">
        <v>5992957000</v>
      </c>
      <c r="D42" s="89">
        <v>5773680766</v>
      </c>
      <c r="E42" s="89">
        <v>219276234</v>
      </c>
      <c r="F42" s="89">
        <v>6966905000</v>
      </c>
    </row>
    <row r="43" spans="1:6" s="8" customFormat="1" ht="15" customHeight="1" x14ac:dyDescent="0.15">
      <c r="A43" s="72"/>
      <c r="B43" s="71" t="s">
        <v>103</v>
      </c>
      <c r="C43" s="89">
        <v>6033701000</v>
      </c>
      <c r="D43" s="89">
        <v>5719817210</v>
      </c>
      <c r="E43" s="89">
        <v>313883790</v>
      </c>
      <c r="F43" s="89">
        <v>10244330000</v>
      </c>
    </row>
    <row r="44" spans="1:6" s="8" customFormat="1" ht="15" customHeight="1" x14ac:dyDescent="0.15">
      <c r="A44" s="72"/>
      <c r="B44" s="71" t="s">
        <v>104</v>
      </c>
      <c r="C44" s="89">
        <v>2726009000</v>
      </c>
      <c r="D44" s="89">
        <v>2518679624</v>
      </c>
      <c r="E44" s="89">
        <v>207329376</v>
      </c>
      <c r="F44" s="89">
        <v>5410587000</v>
      </c>
    </row>
    <row r="45" spans="1:6" s="8" customFormat="1" ht="15" customHeight="1" x14ac:dyDescent="0.15">
      <c r="A45" s="72"/>
      <c r="B45" s="71" t="s">
        <v>105</v>
      </c>
      <c r="C45" s="89">
        <v>4116780000</v>
      </c>
      <c r="D45" s="89">
        <v>2527526084</v>
      </c>
      <c r="E45" s="89">
        <v>1589253916</v>
      </c>
      <c r="F45" s="89">
        <v>2660248000</v>
      </c>
    </row>
    <row r="46" spans="1:6" s="8" customFormat="1" ht="5.0999999999999996" customHeight="1" x14ac:dyDescent="0.15">
      <c r="A46" s="72"/>
      <c r="B46" s="71"/>
      <c r="C46" s="102"/>
      <c r="D46" s="102"/>
      <c r="E46" s="102"/>
      <c r="F46" s="102"/>
    </row>
    <row r="47" spans="1:6" s="8" customFormat="1" ht="15" customHeight="1" x14ac:dyDescent="0.15">
      <c r="A47" s="143" t="s">
        <v>36</v>
      </c>
      <c r="B47" s="144"/>
      <c r="C47" s="96">
        <v>37824902000</v>
      </c>
      <c r="D47" s="96">
        <v>37140714580</v>
      </c>
      <c r="E47" s="96">
        <v>684187420</v>
      </c>
      <c r="F47" s="96">
        <v>37798996000</v>
      </c>
    </row>
    <row r="48" spans="1:6" s="8" customFormat="1" ht="15" customHeight="1" x14ac:dyDescent="0.15">
      <c r="A48" s="72"/>
      <c r="B48" s="71" t="s">
        <v>36</v>
      </c>
      <c r="C48" s="89">
        <v>37824902000</v>
      </c>
      <c r="D48" s="89">
        <v>37140714580</v>
      </c>
      <c r="E48" s="89">
        <v>684187420</v>
      </c>
      <c r="F48" s="89">
        <v>37798996000</v>
      </c>
    </row>
    <row r="49" spans="1:6" s="8" customFormat="1" ht="5.0999999999999996" customHeight="1" x14ac:dyDescent="0.15">
      <c r="A49" s="72"/>
      <c r="B49" s="71"/>
      <c r="C49" s="102"/>
      <c r="D49" s="102"/>
      <c r="E49" s="102"/>
      <c r="F49" s="102"/>
    </row>
    <row r="50" spans="1:6" s="8" customFormat="1" ht="15" customHeight="1" x14ac:dyDescent="0.15">
      <c r="A50" s="143" t="s">
        <v>7</v>
      </c>
      <c r="B50" s="144"/>
      <c r="C50" s="96">
        <v>2725684000</v>
      </c>
      <c r="D50" s="96">
        <v>2723092536</v>
      </c>
      <c r="E50" s="96">
        <v>2591464</v>
      </c>
      <c r="F50" s="96">
        <v>2740500000</v>
      </c>
    </row>
    <row r="51" spans="1:6" s="8" customFormat="1" ht="15" customHeight="1" x14ac:dyDescent="0.15">
      <c r="A51" s="72"/>
      <c r="B51" s="71" t="s">
        <v>7</v>
      </c>
      <c r="C51" s="89">
        <v>2725684000</v>
      </c>
      <c r="D51" s="89">
        <v>2723092536</v>
      </c>
      <c r="E51" s="89">
        <v>2591464</v>
      </c>
      <c r="F51" s="89">
        <v>2740500000</v>
      </c>
    </row>
    <row r="52" spans="1:6" s="8" customFormat="1" ht="5.0999999999999996" customHeight="1" x14ac:dyDescent="0.15">
      <c r="A52" s="72"/>
      <c r="B52" s="71"/>
      <c r="C52" s="102"/>
      <c r="D52" s="102"/>
      <c r="E52" s="102"/>
      <c r="F52" s="102"/>
    </row>
    <row r="53" spans="1:6" s="8" customFormat="1" ht="15" customHeight="1" x14ac:dyDescent="0.15">
      <c r="A53" s="143" t="s">
        <v>37</v>
      </c>
      <c r="B53" s="144"/>
      <c r="C53" s="96">
        <v>2000</v>
      </c>
      <c r="D53" s="126">
        <v>0</v>
      </c>
      <c r="E53" s="96">
        <v>2000</v>
      </c>
      <c r="F53" s="96">
        <v>2000</v>
      </c>
    </row>
    <row r="54" spans="1:6" s="8" customFormat="1" ht="15" customHeight="1" x14ac:dyDescent="0.15">
      <c r="A54" s="72"/>
      <c r="B54" s="71" t="s">
        <v>106</v>
      </c>
      <c r="C54" s="89">
        <v>1000</v>
      </c>
      <c r="D54" s="127">
        <v>0</v>
      </c>
      <c r="E54" s="89">
        <v>1000</v>
      </c>
      <c r="F54" s="89">
        <v>1000</v>
      </c>
    </row>
    <row r="55" spans="1:6" s="8" customFormat="1" ht="15" customHeight="1" x14ac:dyDescent="0.15">
      <c r="A55" s="72"/>
      <c r="B55" s="71" t="s">
        <v>107</v>
      </c>
      <c r="C55" s="89">
        <v>1000</v>
      </c>
      <c r="D55" s="127">
        <v>0</v>
      </c>
      <c r="E55" s="89">
        <v>1000</v>
      </c>
      <c r="F55" s="89">
        <v>1000</v>
      </c>
    </row>
    <row r="56" spans="1:6" s="8" customFormat="1" ht="5.0999999999999996" customHeight="1" x14ac:dyDescent="0.15">
      <c r="A56" s="72"/>
      <c r="B56" s="71"/>
      <c r="C56" s="102"/>
      <c r="D56" s="106"/>
      <c r="E56" s="102"/>
      <c r="F56" s="102"/>
    </row>
    <row r="57" spans="1:6" s="8" customFormat="1" ht="15" customHeight="1" x14ac:dyDescent="0.15">
      <c r="A57" s="143" t="s">
        <v>38</v>
      </c>
      <c r="B57" s="144"/>
      <c r="C57" s="96">
        <v>11093000</v>
      </c>
      <c r="D57" s="126">
        <v>0</v>
      </c>
      <c r="E57" s="96">
        <v>11093000</v>
      </c>
      <c r="F57" s="96">
        <v>300000000</v>
      </c>
    </row>
    <row r="58" spans="1:6" s="8" customFormat="1" ht="15" customHeight="1" x14ac:dyDescent="0.15">
      <c r="A58" s="121"/>
      <c r="B58" s="65" t="s">
        <v>38</v>
      </c>
      <c r="C58" s="91">
        <v>11093000</v>
      </c>
      <c r="D58" s="125">
        <v>0</v>
      </c>
      <c r="E58" s="88">
        <v>11093000</v>
      </c>
      <c r="F58" s="88">
        <v>300000000</v>
      </c>
    </row>
    <row r="59" spans="1:6" x14ac:dyDescent="0.15">
      <c r="B59" s="28"/>
    </row>
  </sheetData>
  <mergeCells count="14">
    <mergeCell ref="A53:B53"/>
    <mergeCell ref="A57:B57"/>
    <mergeCell ref="A25:B25"/>
    <mergeCell ref="A32:B32"/>
    <mergeCell ref="A38:B38"/>
    <mergeCell ref="A41:B41"/>
    <mergeCell ref="A47:B47"/>
    <mergeCell ref="A50:B50"/>
    <mergeCell ref="A17:B17"/>
    <mergeCell ref="A4:B5"/>
    <mergeCell ref="C4:E4"/>
    <mergeCell ref="A6:B6"/>
    <mergeCell ref="A8:B8"/>
    <mergeCell ref="A11:B11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58" t="s">
        <v>119</v>
      </c>
    </row>
    <row r="2" spans="1:9" s="76" customFormat="1" ht="18.75" customHeight="1" x14ac:dyDescent="0.15">
      <c r="A2" s="61" t="s">
        <v>108</v>
      </c>
      <c r="B2" s="61"/>
      <c r="C2" s="62"/>
    </row>
    <row r="3" spans="1:9" ht="14.25" customHeight="1" thickBot="1" x14ac:dyDescent="0.2">
      <c r="A3" s="63" t="s">
        <v>28</v>
      </c>
      <c r="B3" s="59"/>
      <c r="C3" s="59"/>
      <c r="D3" s="59"/>
      <c r="E3" s="59"/>
      <c r="F3" s="60"/>
    </row>
    <row r="4" spans="1:9" ht="14.25" customHeight="1" thickTop="1" x14ac:dyDescent="0.15">
      <c r="A4" s="145" t="s">
        <v>0</v>
      </c>
      <c r="B4" s="146"/>
      <c r="C4" s="154" t="e">
        <f>#REF!</f>
        <v>#REF!</v>
      </c>
      <c r="D4" s="155"/>
      <c r="E4" s="156"/>
      <c r="F4" s="49" t="e">
        <f>C4+1</f>
        <v>#REF!</v>
      </c>
      <c r="I4" s="4" t="s">
        <v>110</v>
      </c>
    </row>
    <row r="5" spans="1:9" ht="14.25" customHeight="1" x14ac:dyDescent="0.15">
      <c r="A5" s="147"/>
      <c r="B5" s="148"/>
      <c r="C5" s="64" t="s">
        <v>10</v>
      </c>
      <c r="D5" s="55" t="s">
        <v>50</v>
      </c>
      <c r="E5" s="55" t="s">
        <v>51</v>
      </c>
      <c r="F5" s="22" t="s">
        <v>52</v>
      </c>
    </row>
    <row r="6" spans="1:9" ht="14.25" customHeight="1" x14ac:dyDescent="0.15">
      <c r="A6" s="152" t="s">
        <v>12</v>
      </c>
      <c r="B6" s="153"/>
      <c r="C6" s="78">
        <f>SUM(C8,C11,C14,J13,C17,C20)</f>
        <v>116561000</v>
      </c>
      <c r="D6" s="78">
        <f>SUM(D8,D11,D14,K13,D17,D20,D23)</f>
        <v>113136089</v>
      </c>
      <c r="E6" s="84">
        <f>SUM(E8,E11,E14,L13,E17,E20,E23)</f>
        <v>-3424911</v>
      </c>
      <c r="F6" s="78">
        <f>SUM(F8,F11,F14,M13,F17,F20)</f>
        <v>0</v>
      </c>
    </row>
    <row r="7" spans="1:9" ht="7.5" customHeight="1" x14ac:dyDescent="0.15">
      <c r="A7" s="67"/>
      <c r="B7" s="68"/>
      <c r="C7" s="105"/>
      <c r="D7" s="105"/>
      <c r="E7" s="97"/>
      <c r="F7" s="101"/>
    </row>
    <row r="8" spans="1:9" ht="14.25" customHeight="1" x14ac:dyDescent="0.15">
      <c r="A8" s="151" t="s">
        <v>47</v>
      </c>
      <c r="B8" s="144"/>
      <c r="C8" s="79">
        <f>SUM(C9)</f>
        <v>19200000</v>
      </c>
      <c r="D8" s="79">
        <f>SUM(D9)</f>
        <v>17956900</v>
      </c>
      <c r="E8" s="84">
        <f>SUM(E9)</f>
        <v>-1243100</v>
      </c>
      <c r="F8" s="105">
        <f>SUM(F9)</f>
        <v>0</v>
      </c>
    </row>
    <row r="9" spans="1:9" ht="14.25" customHeight="1" x14ac:dyDescent="0.15">
      <c r="A9" s="75"/>
      <c r="B9" s="71" t="s">
        <v>47</v>
      </c>
      <c r="C9" s="81">
        <v>19200000</v>
      </c>
      <c r="D9" s="81">
        <v>17956900</v>
      </c>
      <c r="E9" s="82">
        <f>D9-C9</f>
        <v>-1243100</v>
      </c>
      <c r="F9" s="85">
        <v>0</v>
      </c>
    </row>
    <row r="10" spans="1:9" ht="7.5" customHeight="1" x14ac:dyDescent="0.15">
      <c r="A10" s="75"/>
      <c r="B10" s="71"/>
      <c r="C10" s="105"/>
      <c r="D10" s="105"/>
      <c r="E10" s="84"/>
      <c r="F10" s="85"/>
    </row>
    <row r="11" spans="1:9" ht="14.25" customHeight="1" x14ac:dyDescent="0.15">
      <c r="A11" s="151" t="s">
        <v>63</v>
      </c>
      <c r="B11" s="144"/>
      <c r="C11" s="79">
        <f>SUM(C12)</f>
        <v>18514000</v>
      </c>
      <c r="D11" s="79">
        <f>SUM(D12)</f>
        <v>16252312</v>
      </c>
      <c r="E11" s="84">
        <f>SUM(E12)</f>
        <v>-2261688</v>
      </c>
      <c r="F11" s="79">
        <f>SUM(F12)</f>
        <v>0</v>
      </c>
    </row>
    <row r="12" spans="1:9" ht="14.25" customHeight="1" x14ac:dyDescent="0.15">
      <c r="A12" s="75"/>
      <c r="B12" s="71" t="s">
        <v>63</v>
      </c>
      <c r="C12" s="81">
        <v>18514000</v>
      </c>
      <c r="D12" s="81">
        <v>16252312</v>
      </c>
      <c r="E12" s="82">
        <f>D12-C12</f>
        <v>-2261688</v>
      </c>
      <c r="F12" s="85">
        <v>0</v>
      </c>
    </row>
    <row r="13" spans="1:9" ht="7.5" customHeight="1" x14ac:dyDescent="0.15">
      <c r="A13" s="75"/>
      <c r="B13" s="71"/>
      <c r="C13" s="105"/>
      <c r="D13" s="105"/>
      <c r="E13" s="84"/>
      <c r="F13" s="85"/>
    </row>
    <row r="14" spans="1:9" ht="14.25" customHeight="1" x14ac:dyDescent="0.15">
      <c r="A14" s="151" t="s">
        <v>4</v>
      </c>
      <c r="B14" s="144"/>
      <c r="C14" s="79">
        <f>SUM(C15)</f>
        <v>12079000</v>
      </c>
      <c r="D14" s="79">
        <f>SUM(D15)</f>
        <v>9768602</v>
      </c>
      <c r="E14" s="84">
        <f>SUM(E15)</f>
        <v>-2310398</v>
      </c>
      <c r="F14" s="79">
        <f>SUM(F15)</f>
        <v>0</v>
      </c>
    </row>
    <row r="15" spans="1:9" ht="14.25" customHeight="1" x14ac:dyDescent="0.15">
      <c r="A15" s="75"/>
      <c r="B15" s="71" t="s">
        <v>5</v>
      </c>
      <c r="C15" s="81">
        <v>12079000</v>
      </c>
      <c r="D15" s="81">
        <v>9768602</v>
      </c>
      <c r="E15" s="82">
        <f>D15-C15</f>
        <v>-2310398</v>
      </c>
      <c r="F15" s="85">
        <v>0</v>
      </c>
    </row>
    <row r="16" spans="1:9" ht="7.5" customHeight="1" x14ac:dyDescent="0.15">
      <c r="A16" s="75"/>
      <c r="B16" s="71"/>
      <c r="C16" s="105"/>
      <c r="D16" s="105"/>
      <c r="E16" s="84"/>
      <c r="F16" s="85"/>
    </row>
    <row r="17" spans="1:9" ht="14.25" customHeight="1" x14ac:dyDescent="0.15">
      <c r="A17" s="151" t="s">
        <v>8</v>
      </c>
      <c r="B17" s="144"/>
      <c r="C17" s="78">
        <f>SUM(C18)</f>
        <v>64200000</v>
      </c>
      <c r="D17" s="78">
        <f>SUM(D18)</f>
        <v>64200593</v>
      </c>
      <c r="E17" s="96">
        <f>SUM(E18)</f>
        <v>593</v>
      </c>
      <c r="F17" s="78">
        <f>SUM(F18)</f>
        <v>0</v>
      </c>
    </row>
    <row r="18" spans="1:9" ht="14.25" customHeight="1" x14ac:dyDescent="0.15">
      <c r="A18" s="74"/>
      <c r="B18" s="71" t="s">
        <v>8</v>
      </c>
      <c r="C18" s="81">
        <v>64200000</v>
      </c>
      <c r="D18" s="81">
        <v>64200593</v>
      </c>
      <c r="E18" s="82">
        <f>D18-C18</f>
        <v>593</v>
      </c>
      <c r="F18" s="85">
        <v>0</v>
      </c>
    </row>
    <row r="19" spans="1:9" ht="7.5" customHeight="1" x14ac:dyDescent="0.15">
      <c r="A19" s="74"/>
      <c r="B19" s="71"/>
      <c r="C19" s="105"/>
      <c r="D19" s="105"/>
      <c r="E19" s="84"/>
      <c r="F19" s="85"/>
    </row>
    <row r="20" spans="1:9" ht="14.25" customHeight="1" x14ac:dyDescent="0.15">
      <c r="A20" s="151" t="s">
        <v>27</v>
      </c>
      <c r="B20" s="144"/>
      <c r="C20" s="79">
        <f>SUM(C21:C21)</f>
        <v>2568000</v>
      </c>
      <c r="D20" s="79">
        <f>SUM(D21:D21)</f>
        <v>3958287</v>
      </c>
      <c r="E20" s="84">
        <f>SUM(E21:E21)</f>
        <v>1390287</v>
      </c>
      <c r="F20" s="79">
        <f>SUM(F21)</f>
        <v>0</v>
      </c>
    </row>
    <row r="21" spans="1:9" ht="14.25" customHeight="1" x14ac:dyDescent="0.15">
      <c r="A21" s="75"/>
      <c r="B21" s="71" t="s">
        <v>27</v>
      </c>
      <c r="C21" s="81">
        <v>2568000</v>
      </c>
      <c r="D21" s="81">
        <v>3958287</v>
      </c>
      <c r="E21" s="82">
        <f>D21-C21</f>
        <v>1390287</v>
      </c>
      <c r="F21" s="85">
        <v>0</v>
      </c>
    </row>
    <row r="22" spans="1:9" ht="7.5" customHeight="1" x14ac:dyDescent="0.15">
      <c r="A22" s="75"/>
      <c r="B22" s="71"/>
      <c r="C22" s="81"/>
      <c r="D22" s="81"/>
      <c r="E22" s="82"/>
      <c r="F22" s="85"/>
    </row>
    <row r="23" spans="1:9" ht="14.25" customHeight="1" x14ac:dyDescent="0.15">
      <c r="A23" s="151" t="s">
        <v>25</v>
      </c>
      <c r="B23" s="144"/>
      <c r="C23" s="79">
        <f>SUM(C24)</f>
        <v>0</v>
      </c>
      <c r="D23" s="79">
        <f>SUM(D24)</f>
        <v>999395</v>
      </c>
      <c r="E23" s="114">
        <f>SUM(E24)</f>
        <v>999395</v>
      </c>
      <c r="F23" s="79">
        <f>SUM(F24)</f>
        <v>0</v>
      </c>
    </row>
    <row r="24" spans="1:9" ht="14.25" customHeight="1" x14ac:dyDescent="0.15">
      <c r="A24" s="77"/>
      <c r="B24" s="113" t="s">
        <v>116</v>
      </c>
      <c r="C24" s="107">
        <v>0</v>
      </c>
      <c r="D24" s="87">
        <v>999395</v>
      </c>
      <c r="E24" s="111">
        <f>D24-C24</f>
        <v>999395</v>
      </c>
      <c r="F24" s="87">
        <v>0</v>
      </c>
    </row>
    <row r="25" spans="1:9" ht="14.25" customHeight="1" x14ac:dyDescent="0.15">
      <c r="A25" s="30" t="s">
        <v>117</v>
      </c>
      <c r="B25" s="115"/>
      <c r="C25" s="85"/>
      <c r="D25" s="85"/>
      <c r="E25" s="110"/>
      <c r="F25" s="85"/>
    </row>
    <row r="26" spans="1:9" ht="14.25" customHeight="1" x14ac:dyDescent="0.15">
      <c r="A26" s="10" t="s">
        <v>112</v>
      </c>
      <c r="B26" s="30"/>
      <c r="C26" s="85"/>
      <c r="D26" s="109"/>
      <c r="E26" s="109"/>
      <c r="F26" s="109"/>
    </row>
    <row r="27" spans="1:9" ht="18.75" customHeight="1" x14ac:dyDescent="0.15"/>
    <row r="28" spans="1:9" ht="18.75" customHeight="1" x14ac:dyDescent="0.15">
      <c r="A28" s="61" t="s">
        <v>111</v>
      </c>
    </row>
    <row r="29" spans="1:9" ht="14.25" thickBot="1" x14ac:dyDescent="0.2">
      <c r="A29" s="63" t="s">
        <v>28</v>
      </c>
      <c r="B29" s="6"/>
      <c r="C29" s="6"/>
      <c r="D29" s="6"/>
      <c r="E29" s="6"/>
      <c r="F29" s="6"/>
    </row>
    <row r="30" spans="1:9" ht="14.25" customHeight="1" thickTop="1" x14ac:dyDescent="0.15">
      <c r="A30" s="145" t="s">
        <v>0</v>
      </c>
      <c r="B30" s="146"/>
      <c r="C30" s="154" t="e">
        <f>C4</f>
        <v>#REF!</v>
      </c>
      <c r="D30" s="157"/>
      <c r="E30" s="158"/>
      <c r="F30" s="49" t="e">
        <f>F4</f>
        <v>#REF!</v>
      </c>
      <c r="I30" s="4" t="s">
        <v>110</v>
      </c>
    </row>
    <row r="31" spans="1:9" ht="14.25" customHeight="1" x14ac:dyDescent="0.15">
      <c r="A31" s="147"/>
      <c r="B31" s="148"/>
      <c r="C31" s="64" t="s">
        <v>10</v>
      </c>
      <c r="D31" s="64" t="s">
        <v>83</v>
      </c>
      <c r="E31" s="55" t="s">
        <v>51</v>
      </c>
      <c r="F31" s="22" t="s">
        <v>52</v>
      </c>
    </row>
    <row r="32" spans="1:9" ht="14.25" customHeight="1" x14ac:dyDescent="0.15">
      <c r="A32" s="152" t="s">
        <v>12</v>
      </c>
      <c r="B32" s="153"/>
      <c r="C32" s="78">
        <f>SUM(C34,C37)</f>
        <v>116561000</v>
      </c>
      <c r="D32" s="105">
        <f>SUM(D34,D37)</f>
        <v>71696938</v>
      </c>
      <c r="E32" s="105">
        <f>SUM(E34,E37)</f>
        <v>44864062</v>
      </c>
      <c r="F32" s="105">
        <f>SUM(F34,F37)</f>
        <v>0</v>
      </c>
    </row>
    <row r="33" spans="1:6" ht="7.5" customHeight="1" x14ac:dyDescent="0.15">
      <c r="A33" s="67"/>
      <c r="B33" s="68"/>
      <c r="C33" s="81"/>
      <c r="D33" s="98"/>
      <c r="E33" s="98"/>
      <c r="F33" s="85"/>
    </row>
    <row r="34" spans="1:6" ht="14.25" customHeight="1" x14ac:dyDescent="0.15">
      <c r="A34" s="151" t="s">
        <v>30</v>
      </c>
      <c r="B34" s="144"/>
      <c r="C34" s="79">
        <f>SUM(C35)</f>
        <v>73720000</v>
      </c>
      <c r="D34" s="108">
        <f>SUM(D35)</f>
        <v>71696938</v>
      </c>
      <c r="E34" s="108">
        <f>SUM(E35)</f>
        <v>2023062</v>
      </c>
      <c r="F34" s="105">
        <f>SUM(F35)</f>
        <v>0</v>
      </c>
    </row>
    <row r="35" spans="1:6" ht="14.25" customHeight="1" x14ac:dyDescent="0.15">
      <c r="A35" s="75"/>
      <c r="B35" s="71" t="s">
        <v>109</v>
      </c>
      <c r="C35" s="81">
        <v>73720000</v>
      </c>
      <c r="D35" s="98">
        <v>71696938</v>
      </c>
      <c r="E35" s="81">
        <f>C35-D35</f>
        <v>2023062</v>
      </c>
      <c r="F35" s="85">
        <v>0</v>
      </c>
    </row>
    <row r="36" spans="1:6" ht="7.5" customHeight="1" x14ac:dyDescent="0.15">
      <c r="A36" s="75"/>
      <c r="B36" s="71"/>
      <c r="C36" s="81"/>
      <c r="D36" s="98"/>
      <c r="E36" s="98"/>
      <c r="F36" s="85"/>
    </row>
    <row r="37" spans="1:6" ht="14.25" customHeight="1" x14ac:dyDescent="0.15">
      <c r="A37" s="151" t="s">
        <v>38</v>
      </c>
      <c r="B37" s="144"/>
      <c r="C37" s="79">
        <f>SUM(C38)</f>
        <v>42841000</v>
      </c>
      <c r="D37" s="108">
        <f>SUM(D38)</f>
        <v>0</v>
      </c>
      <c r="E37" s="108">
        <f>SUM(E38)</f>
        <v>42841000</v>
      </c>
      <c r="F37" s="105">
        <f>SUM(F38)</f>
        <v>0</v>
      </c>
    </row>
    <row r="38" spans="1:6" ht="14.25" customHeight="1" x14ac:dyDescent="0.15">
      <c r="A38" s="73"/>
      <c r="B38" s="65" t="s">
        <v>38</v>
      </c>
      <c r="C38" s="103">
        <v>42841000</v>
      </c>
      <c r="D38" s="86">
        <v>0</v>
      </c>
      <c r="E38" s="86">
        <f>C38-D38</f>
        <v>42841000</v>
      </c>
      <c r="F38" s="87">
        <v>0</v>
      </c>
    </row>
    <row r="39" spans="1:6" ht="14.25" customHeight="1" x14ac:dyDescent="0.15">
      <c r="A39" s="10"/>
      <c r="B39" s="14"/>
      <c r="C39" s="6"/>
      <c r="D39" s="6"/>
      <c r="E39" s="6"/>
      <c r="F39" s="59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7-21(廃止)</vt:lpstr>
      <vt:lpstr>7-21(1)</vt:lpstr>
      <vt:lpstr>7-21(2)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2024-03-01T01:22:25Z</cp:lastPrinted>
  <dcterms:created xsi:type="dcterms:W3CDTF">2001-07-09T00:00:16Z</dcterms:created>
  <dcterms:modified xsi:type="dcterms:W3CDTF">2024-03-01T01:22:30Z</dcterms:modified>
</cp:coreProperties>
</file>