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RDS-FILESV00\Share\kubota-shinichi\Desktop\5-06：インターネットアップロード用(05完成後、区HP用)\5-06：インターネットアップロード用(05完成後、区HP用)\07\"/>
    </mc:Choice>
  </mc:AlternateContent>
  <xr:revisionPtr revIDLastSave="0" documentId="13_ncr:1_{06CD4EDE-9B89-4F68-A56E-2BEC9A588381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7-17(1)" sheetId="29" r:id="rId1"/>
    <sheet name="7-17(2)" sheetId="31" r:id="rId2"/>
    <sheet name="7-21(廃止)" sheetId="22" state="hidden" r:id="rId3"/>
    <sheet name="7-27(廃止)" sheetId="21" state="hidden" r:id="rId4"/>
  </sheets>
  <calcPr calcId="191029"/>
</workbook>
</file>

<file path=xl/calcChain.xml><?xml version="1.0" encoding="utf-8"?>
<calcChain xmlns="http://schemas.openxmlformats.org/spreadsheetml/2006/main">
  <c r="J7" i="31" l="1"/>
  <c r="E24" i="21"/>
  <c r="E23" i="21"/>
  <c r="N13" i="22"/>
  <c r="D23" i="21"/>
  <c r="F23" i="21"/>
  <c r="C23" i="21"/>
  <c r="M13" i="22"/>
  <c r="M8" i="22"/>
  <c r="I18" i="22"/>
  <c r="M18" i="22"/>
  <c r="F17" i="21"/>
  <c r="E38" i="21"/>
  <c r="E35" i="21"/>
  <c r="E34" i="21" s="1"/>
  <c r="E32" i="21" s="1"/>
  <c r="E21" i="21"/>
  <c r="E18" i="21"/>
  <c r="E17" i="21"/>
  <c r="E15" i="21"/>
  <c r="E14" i="21" s="1"/>
  <c r="E12" i="21"/>
  <c r="E11" i="21"/>
  <c r="E9" i="21"/>
  <c r="E8" i="21"/>
  <c r="E6" i="21" s="1"/>
  <c r="D37" i="21"/>
  <c r="N22" i="22"/>
  <c r="C17" i="21"/>
  <c r="M11" i="22"/>
  <c r="D17" i="21"/>
  <c r="N11" i="22"/>
  <c r="E37" i="21"/>
  <c r="D34" i="21"/>
  <c r="N21" i="22"/>
  <c r="N20" i="22" s="1"/>
  <c r="C37" i="21"/>
  <c r="M22" i="22"/>
  <c r="M20" i="22" s="1"/>
  <c r="C34" i="21"/>
  <c r="M21" i="22"/>
  <c r="E20" i="21"/>
  <c r="D8" i="21"/>
  <c r="D11" i="21"/>
  <c r="N9" i="22" s="1"/>
  <c r="D14" i="21"/>
  <c r="N10" i="22"/>
  <c r="D20" i="21"/>
  <c r="N12" i="22"/>
  <c r="C14" i="21"/>
  <c r="M10" i="22" s="1"/>
  <c r="C11" i="21"/>
  <c r="M9" i="22" s="1"/>
  <c r="M7" i="22" s="1"/>
  <c r="C8" i="21"/>
  <c r="C20" i="21"/>
  <c r="C6" i="21" s="1"/>
  <c r="M12" i="22"/>
  <c r="F37" i="21"/>
  <c r="F34" i="21"/>
  <c r="F32" i="21" s="1"/>
  <c r="F20" i="21"/>
  <c r="F14" i="21"/>
  <c r="F11" i="21"/>
  <c r="F8" i="21"/>
  <c r="F6" i="21" s="1"/>
  <c r="H48" i="22"/>
  <c r="H47" i="22"/>
  <c r="H46" i="22"/>
  <c r="H45" i="22"/>
  <c r="H44" i="22"/>
  <c r="B5" i="22"/>
  <c r="H5" i="22" s="1"/>
  <c r="C32" i="21"/>
  <c r="D32" i="21"/>
  <c r="E18" i="22"/>
  <c r="H18" i="22"/>
  <c r="C4" i="21"/>
  <c r="C30" i="21" s="1"/>
  <c r="D6" i="21"/>
  <c r="N8" i="22"/>
  <c r="N7" i="22" l="1"/>
  <c r="F4" i="21"/>
  <c r="F30" i="21" s="1"/>
  <c r="I5" i="22"/>
  <c r="M5" i="22" s="1"/>
  <c r="E5" i="22"/>
</calcChain>
</file>

<file path=xl/sharedStrings.xml><?xml version="1.0" encoding="utf-8"?>
<sst xmlns="http://schemas.openxmlformats.org/spreadsheetml/2006/main" count="179" uniqueCount="72">
  <si>
    <t>科目</t>
    <rPh sb="0" eb="2">
      <t>カモク</t>
    </rPh>
    <phoneticPr fontId="1"/>
  </si>
  <si>
    <t>-</t>
  </si>
  <si>
    <t>資料：会計管理室会計課「杉並区各会計歳入歳出決算書」</t>
    <rPh sb="0" eb="2">
      <t>シリョウ</t>
    </rPh>
    <rPh sb="3" eb="5">
      <t>カイケイ</t>
    </rPh>
    <rPh sb="5" eb="8">
      <t>カンリシツ</t>
    </rPh>
    <rPh sb="8" eb="11">
      <t>カイケイカ</t>
    </rPh>
    <rPh sb="12" eb="15">
      <t>スギナミク</t>
    </rPh>
    <rPh sb="15" eb="16">
      <t>カク</t>
    </rPh>
    <rPh sb="16" eb="18">
      <t>カイケイ</t>
    </rPh>
    <rPh sb="18" eb="20">
      <t>サイニュウ</t>
    </rPh>
    <rPh sb="20" eb="22">
      <t>サイシュツ</t>
    </rPh>
    <rPh sb="22" eb="24">
      <t>ケッサン</t>
    </rPh>
    <rPh sb="24" eb="25">
      <t>ショ</t>
    </rPh>
    <phoneticPr fontId="1"/>
  </si>
  <si>
    <t>繰入金</t>
    <rPh sb="0" eb="2">
      <t>クリイレ</t>
    </rPh>
    <rPh sb="2" eb="3">
      <t>キン</t>
    </rPh>
    <phoneticPr fontId="1"/>
  </si>
  <si>
    <t>一般会計繰入金</t>
    <rPh sb="0" eb="2">
      <t>イッパン</t>
    </rPh>
    <rPh sb="2" eb="4">
      <t>カイケイ</t>
    </rPh>
    <rPh sb="4" eb="6">
      <t>クリイレ</t>
    </rPh>
    <rPh sb="6" eb="7">
      <t>キン</t>
    </rPh>
    <phoneticPr fontId="1"/>
  </si>
  <si>
    <t>繰越金</t>
    <rPh sb="0" eb="2">
      <t>クリコシ</t>
    </rPh>
    <rPh sb="2" eb="3">
      <t>キン</t>
    </rPh>
    <phoneticPr fontId="1"/>
  </si>
  <si>
    <t>科目</t>
  </si>
  <si>
    <t>当初予算額</t>
  </si>
  <si>
    <t>予算現額</t>
  </si>
  <si>
    <t>決　算　額</t>
  </si>
  <si>
    <t>当初予算額</t>
    <rPh sb="0" eb="2">
      <t>トウショ</t>
    </rPh>
    <rPh sb="2" eb="4">
      <t>ヨサン</t>
    </rPh>
    <rPh sb="4" eb="5">
      <t>ガク</t>
    </rPh>
    <phoneticPr fontId="1"/>
  </si>
  <si>
    <t>予算現額</t>
    <rPh sb="0" eb="2">
      <t>ヨサン</t>
    </rPh>
    <rPh sb="2" eb="3">
      <t>ウツツ</t>
    </rPh>
    <rPh sb="3" eb="4">
      <t>ガク</t>
    </rPh>
    <phoneticPr fontId="1"/>
  </si>
  <si>
    <t>決　算　額</t>
    <rPh sb="0" eb="1">
      <t>ケツ</t>
    </rPh>
    <rPh sb="2" eb="3">
      <t>サン</t>
    </rPh>
    <rPh sb="4" eb="5">
      <t>ガク</t>
    </rPh>
    <phoneticPr fontId="1"/>
  </si>
  <si>
    <t>総額</t>
    <rPh sb="0" eb="2">
      <t>ソウガク</t>
    </rPh>
    <phoneticPr fontId="1"/>
  </si>
  <si>
    <t>使用料及び手数料</t>
  </si>
  <si>
    <t>国庫支出金</t>
  </si>
  <si>
    <t>都支出金</t>
  </si>
  <si>
    <t>財産収入</t>
    <rPh sb="0" eb="2">
      <t>ザイサン</t>
    </rPh>
    <rPh sb="2" eb="4">
      <t>シュウニュウ</t>
    </rPh>
    <phoneticPr fontId="1"/>
  </si>
  <si>
    <t>繰入金</t>
  </si>
  <si>
    <t>繰越金</t>
  </si>
  <si>
    <t>諸収入</t>
  </si>
  <si>
    <t>諸収入</t>
    <rPh sb="0" eb="1">
      <t>ショ</t>
    </rPh>
    <rPh sb="1" eb="3">
      <t>シュウニュウ</t>
    </rPh>
    <phoneticPr fontId="1"/>
  </si>
  <si>
    <t>（単位　円）</t>
    <rPh sb="1" eb="3">
      <t>タンイ</t>
    </rPh>
    <rPh sb="4" eb="5">
      <t>エン</t>
    </rPh>
    <phoneticPr fontId="1"/>
  </si>
  <si>
    <t>総務費</t>
    <rPh sb="0" eb="3">
      <t>ソウムヒ</t>
    </rPh>
    <phoneticPr fontId="1"/>
  </si>
  <si>
    <t>予備費</t>
    <rPh sb="0" eb="3">
      <t>ヨビヒ</t>
    </rPh>
    <phoneticPr fontId="1"/>
  </si>
  <si>
    <t>7-17　国民健康保険事業会計予算額及び決算額　</t>
    <rPh sb="5" eb="6">
      <t>クニ</t>
    </rPh>
    <rPh sb="6" eb="7">
      <t>タミ</t>
    </rPh>
    <rPh sb="7" eb="8">
      <t>ケン</t>
    </rPh>
    <rPh sb="8" eb="9">
      <t>ヤスシ</t>
    </rPh>
    <rPh sb="9" eb="10">
      <t>タモツ</t>
    </rPh>
    <rPh sb="10" eb="11">
      <t>ケン</t>
    </rPh>
    <rPh sb="11" eb="12">
      <t>コト</t>
    </rPh>
    <rPh sb="12" eb="13">
      <t>ギョウ</t>
    </rPh>
    <rPh sb="13" eb="14">
      <t>カイ</t>
    </rPh>
    <rPh sb="14" eb="15">
      <t>ケイ</t>
    </rPh>
    <rPh sb="15" eb="18">
      <t>ヨサンガク</t>
    </rPh>
    <rPh sb="18" eb="19">
      <t>オヨ</t>
    </rPh>
    <rPh sb="20" eb="22">
      <t>ケッサン</t>
    </rPh>
    <rPh sb="22" eb="23">
      <t>ガク</t>
    </rPh>
    <phoneticPr fontId="1"/>
  </si>
  <si>
    <t>（１）歳入</t>
    <rPh sb="3" eb="5">
      <t>サイニュウ</t>
    </rPh>
    <phoneticPr fontId="1"/>
  </si>
  <si>
    <t>総額</t>
  </si>
  <si>
    <t>国民健康保険料</t>
  </si>
  <si>
    <t>一部負担金</t>
  </si>
  <si>
    <t>療養給付費等交付金</t>
  </si>
  <si>
    <t>（2）歳出</t>
    <rPh sb="3" eb="5">
      <t>サイシュツ</t>
    </rPh>
    <phoneticPr fontId="1"/>
  </si>
  <si>
    <t>総務費</t>
  </si>
  <si>
    <t>保険給付費</t>
  </si>
  <si>
    <t>老人保健拠出金</t>
  </si>
  <si>
    <t>前期高齢者納付金</t>
  </si>
  <si>
    <t>後期高齢者支援金</t>
  </si>
  <si>
    <t>介護納付金</t>
  </si>
  <si>
    <t>共同事業拠出金</t>
  </si>
  <si>
    <t>保健事業費</t>
  </si>
  <si>
    <t>諸支出金</t>
  </si>
  <si>
    <t>予備費</t>
  </si>
  <si>
    <t>(2)　歳出　　</t>
    <rPh sb="4" eb="5">
      <t>トシ</t>
    </rPh>
    <rPh sb="5" eb="6">
      <t>デ</t>
    </rPh>
    <phoneticPr fontId="1"/>
  </si>
  <si>
    <t>7-21　中小企業勤労者福祉事業会計予算額及び決算額　</t>
    <rPh sb="5" eb="7">
      <t>チュウショウ</t>
    </rPh>
    <rPh sb="7" eb="9">
      <t>キギョウ</t>
    </rPh>
    <rPh sb="9" eb="12">
      <t>キンロウシャ</t>
    </rPh>
    <rPh sb="12" eb="14">
      <t>フクシ</t>
    </rPh>
    <rPh sb="14" eb="16">
      <t>ジギョウ</t>
    </rPh>
    <rPh sb="16" eb="18">
      <t>カイケイ</t>
    </rPh>
    <rPh sb="18" eb="20">
      <t>ヨサン</t>
    </rPh>
    <rPh sb="20" eb="21">
      <t>ガク</t>
    </rPh>
    <rPh sb="21" eb="22">
      <t>オヨ</t>
    </rPh>
    <rPh sb="23" eb="25">
      <t>ケッサン</t>
    </rPh>
    <rPh sb="25" eb="26">
      <t>ガク</t>
    </rPh>
    <phoneticPr fontId="1"/>
  </si>
  <si>
    <r>
      <rPr>
        <sz val="9"/>
        <color indexed="8"/>
        <rFont val="ＭＳ Ｐ明朝"/>
        <family val="1"/>
        <charset val="128"/>
      </rPr>
      <t>予算現額</t>
    </r>
    <rPh sb="0" eb="2">
      <t>ヨサン</t>
    </rPh>
    <rPh sb="2" eb="3">
      <t>ウツツ</t>
    </rPh>
    <rPh sb="3" eb="4">
      <t>ガク</t>
    </rPh>
    <phoneticPr fontId="1"/>
  </si>
  <si>
    <r>
      <rPr>
        <sz val="9"/>
        <color indexed="8"/>
        <rFont val="ＭＳ Ｐ明朝"/>
        <family val="1"/>
        <charset val="128"/>
      </rPr>
      <t>決　算　額</t>
    </r>
    <rPh sb="0" eb="1">
      <t>ケツ</t>
    </rPh>
    <rPh sb="2" eb="3">
      <t>サン</t>
    </rPh>
    <rPh sb="4" eb="5">
      <t>ガク</t>
    </rPh>
    <phoneticPr fontId="1"/>
  </si>
  <si>
    <t>参加費</t>
    <rPh sb="0" eb="3">
      <t>サンカヒ</t>
    </rPh>
    <phoneticPr fontId="1"/>
  </si>
  <si>
    <t>負担金</t>
    <rPh sb="0" eb="2">
      <t>フタン</t>
    </rPh>
    <rPh sb="2" eb="3">
      <t>キン</t>
    </rPh>
    <phoneticPr fontId="1"/>
  </si>
  <si>
    <t>収入済額</t>
    <rPh sb="0" eb="2">
      <t>シュウニュウ</t>
    </rPh>
    <rPh sb="2" eb="3">
      <t>スミ</t>
    </rPh>
    <rPh sb="3" eb="4">
      <t>ガク</t>
    </rPh>
    <phoneticPr fontId="1"/>
  </si>
  <si>
    <t>差　　額</t>
    <rPh sb="0" eb="1">
      <t>サ</t>
    </rPh>
    <rPh sb="3" eb="4">
      <t>ガク</t>
    </rPh>
    <phoneticPr fontId="1"/>
  </si>
  <si>
    <t>当初予算額(1)</t>
    <rPh sb="0" eb="2">
      <t>トウショ</t>
    </rPh>
    <rPh sb="2" eb="4">
      <t>ヨサン</t>
    </rPh>
    <rPh sb="4" eb="5">
      <t>ガク</t>
    </rPh>
    <phoneticPr fontId="1"/>
  </si>
  <si>
    <t>負担金</t>
    <rPh sb="0" eb="3">
      <t>フタンキン</t>
    </rPh>
    <phoneticPr fontId="1"/>
  </si>
  <si>
    <t>支出済額</t>
    <rPh sb="0" eb="2">
      <t>シシュツ</t>
    </rPh>
    <rPh sb="2" eb="3">
      <t>スミ</t>
    </rPh>
    <rPh sb="3" eb="4">
      <t>ガク</t>
    </rPh>
    <phoneticPr fontId="1"/>
  </si>
  <si>
    <t>(1)　歳入</t>
    <rPh sb="4" eb="5">
      <t>トシ</t>
    </rPh>
    <rPh sb="5" eb="6">
      <t>イ</t>
    </rPh>
    <phoneticPr fontId="1"/>
  </si>
  <si>
    <t>前期高齢者交付金</t>
    <rPh sb="0" eb="2">
      <t>ゼンキ</t>
    </rPh>
    <rPh sb="2" eb="5">
      <t>コウレイシャ</t>
    </rPh>
    <rPh sb="5" eb="8">
      <t>コウフキン</t>
    </rPh>
    <phoneticPr fontId="1"/>
  </si>
  <si>
    <t>共同事業交付金</t>
    <rPh sb="0" eb="2">
      <t>キョウドウ</t>
    </rPh>
    <rPh sb="2" eb="4">
      <t>ジギョウ</t>
    </rPh>
    <rPh sb="4" eb="7">
      <t>コウフキン</t>
    </rPh>
    <phoneticPr fontId="1"/>
  </si>
  <si>
    <t>総務管理費</t>
    <rPh sb="0" eb="2">
      <t>ソウム</t>
    </rPh>
    <rPh sb="2" eb="5">
      <t>カンリヒ</t>
    </rPh>
    <phoneticPr fontId="1"/>
  </si>
  <si>
    <r>
      <rPr>
        <sz val="10.5"/>
        <color indexed="10"/>
        <rFont val="ＭＳ Ｐ明朝"/>
        <family val="1"/>
        <charset val="128"/>
      </rPr>
      <t>←9-1入力で自動計算される</t>
    </r>
    <rPh sb="4" eb="6">
      <t>ニュウリョク</t>
    </rPh>
    <rPh sb="7" eb="9">
      <t>ジドウ</t>
    </rPh>
    <rPh sb="9" eb="11">
      <t>ケイサン</t>
    </rPh>
    <phoneticPr fontId="1"/>
  </si>
  <si>
    <t>(2)　歳出</t>
    <rPh sb="4" eb="5">
      <t>トシ</t>
    </rPh>
    <rPh sb="5" eb="6">
      <t>シュツ</t>
    </rPh>
    <phoneticPr fontId="1"/>
  </si>
  <si>
    <t>資料：政策経営部財政課｢杉並区予算・同説明書」</t>
    <rPh sb="0" eb="2">
      <t>シリョウ</t>
    </rPh>
    <rPh sb="3" eb="5">
      <t>セイサク</t>
    </rPh>
    <rPh sb="5" eb="7">
      <t>ケイエイ</t>
    </rPh>
    <rPh sb="7" eb="8">
      <t>ブ</t>
    </rPh>
    <rPh sb="8" eb="10">
      <t>ザイセイ</t>
    </rPh>
    <rPh sb="10" eb="11">
      <t>カ</t>
    </rPh>
    <rPh sb="12" eb="15">
      <t>スギナミク</t>
    </rPh>
    <rPh sb="15" eb="17">
      <t>ヨサン</t>
    </rPh>
    <rPh sb="18" eb="19">
      <t>ドウ</t>
    </rPh>
    <rPh sb="19" eb="22">
      <t>セツメイショ</t>
    </rPh>
    <phoneticPr fontId="1"/>
  </si>
  <si>
    <t>(1)　歳入　</t>
    <rPh sb="4" eb="5">
      <t>トシ</t>
    </rPh>
    <rPh sb="5" eb="6">
      <t>イ</t>
    </rPh>
    <phoneticPr fontId="1"/>
  </si>
  <si>
    <t>※7-27から自動計算</t>
    <rPh sb="7" eb="9">
      <t>ジドウ</t>
    </rPh>
    <rPh sb="9" eb="11">
      <t>ケイサン</t>
    </rPh>
    <phoneticPr fontId="1"/>
  </si>
  <si>
    <t>※7-27から入力処理</t>
    <rPh sb="7" eb="9">
      <t>ニュウリョク</t>
    </rPh>
    <rPh sb="9" eb="11">
      <t>ショリ</t>
    </rPh>
    <phoneticPr fontId="1"/>
  </si>
  <si>
    <t>国民健康保険事業費納付金</t>
    <rPh sb="0" eb="2">
      <t>コクミン</t>
    </rPh>
    <rPh sb="2" eb="4">
      <t>ケンコウ</t>
    </rPh>
    <rPh sb="4" eb="6">
      <t>ホケン</t>
    </rPh>
    <rPh sb="6" eb="8">
      <t>ジギョウ</t>
    </rPh>
    <rPh sb="8" eb="9">
      <t>ヒ</t>
    </rPh>
    <rPh sb="9" eb="12">
      <t>ノウフキン</t>
    </rPh>
    <phoneticPr fontId="1"/>
  </si>
  <si>
    <t>財産売払収入</t>
    <rPh sb="0" eb="2">
      <t>ザイサン</t>
    </rPh>
    <rPh sb="2" eb="4">
      <t>ウリハラ</t>
    </rPh>
    <rPh sb="4" eb="6">
      <t>シュウニュウ</t>
    </rPh>
    <phoneticPr fontId="1"/>
  </si>
  <si>
    <t>注：30年度より廃止</t>
    <rPh sb="0" eb="1">
      <t>チュウ</t>
    </rPh>
    <rPh sb="4" eb="6">
      <t>ネンド</t>
    </rPh>
    <rPh sb="8" eb="10">
      <t>ハイシ</t>
    </rPh>
    <phoneticPr fontId="1"/>
  </si>
  <si>
    <r>
      <t xml:space="preserve">7-27 </t>
    </r>
    <r>
      <rPr>
        <b/>
        <sz val="13.5"/>
        <rFont val="ＭＳ Ｐ明朝"/>
        <family val="1"/>
        <charset val="128"/>
      </rPr>
      <t>中小企業勤労者福祉事業会計平成29年度決算額及び平成30年度当初予算額</t>
    </r>
    <rPh sb="5" eb="7">
      <t>チュウショウ</t>
    </rPh>
    <rPh sb="7" eb="9">
      <t>キギョウ</t>
    </rPh>
    <rPh sb="9" eb="12">
      <t>キンロウシャ</t>
    </rPh>
    <rPh sb="12" eb="14">
      <t>フクシ</t>
    </rPh>
    <rPh sb="14" eb="16">
      <t>ジギョウ</t>
    </rPh>
    <rPh sb="16" eb="18">
      <t>カイケイ</t>
    </rPh>
    <rPh sb="29" eb="31">
      <t>ヘイセイ</t>
    </rPh>
    <rPh sb="33" eb="35">
      <t>ネンド</t>
    </rPh>
    <rPh sb="35" eb="37">
      <t>トウショ</t>
    </rPh>
    <rPh sb="37" eb="39">
      <t>ヨサン</t>
    </rPh>
    <rPh sb="39" eb="40">
      <t>ガク</t>
    </rPh>
    <phoneticPr fontId="1"/>
  </si>
  <si>
    <t>問題あって、廃止予算のため掲載なし　令和元年版より</t>
    <rPh sb="0" eb="2">
      <t>モンダイ</t>
    </rPh>
    <rPh sb="6" eb="8">
      <t>ハイシ</t>
    </rPh>
    <rPh sb="8" eb="10">
      <t>ヨサン</t>
    </rPh>
    <rPh sb="13" eb="15">
      <t>ケイサイ</t>
    </rPh>
    <rPh sb="18" eb="20">
      <t>レイワ</t>
    </rPh>
    <rPh sb="20" eb="22">
      <t>ガンネン</t>
    </rPh>
    <rPh sb="22" eb="23">
      <t>バン</t>
    </rPh>
    <phoneticPr fontId="1"/>
  </si>
  <si>
    <t>令和2年度</t>
    <rPh sb="0" eb="2">
      <t>レイワ</t>
    </rPh>
    <rPh sb="3" eb="5">
      <t>ネンド</t>
    </rPh>
    <phoneticPr fontId="1"/>
  </si>
  <si>
    <t>令和3年度</t>
    <rPh sb="0" eb="2">
      <t>レイワ</t>
    </rPh>
    <rPh sb="3" eb="5">
      <t>ネンド</t>
    </rPh>
    <rPh sb="4" eb="5">
      <t>ド</t>
    </rPh>
    <phoneticPr fontId="1"/>
  </si>
  <si>
    <t>令和4年度</t>
    <rPh sb="0" eb="2">
      <t>レイワ</t>
    </rPh>
    <rPh sb="3" eb="5">
      <t>ネンド</t>
    </rPh>
    <rPh sb="4" eb="5">
      <t>ド</t>
    </rPh>
    <phoneticPr fontId="1"/>
  </si>
  <si>
    <t>7-17　国民健康保険事業会計予算額及び決算額（つづき）</t>
    <rPh sb="5" eb="6">
      <t>クニ</t>
    </rPh>
    <rPh sb="6" eb="7">
      <t>タミ</t>
    </rPh>
    <rPh sb="7" eb="8">
      <t>ケン</t>
    </rPh>
    <rPh sb="8" eb="9">
      <t>ヤスシ</t>
    </rPh>
    <rPh sb="9" eb="10">
      <t>タモツ</t>
    </rPh>
    <rPh sb="10" eb="11">
      <t>ケン</t>
    </rPh>
    <rPh sb="11" eb="12">
      <t>コト</t>
    </rPh>
    <rPh sb="12" eb="13">
      <t>ギョウ</t>
    </rPh>
    <rPh sb="13" eb="14">
      <t>カイ</t>
    </rPh>
    <rPh sb="14" eb="15">
      <t>ケイ</t>
    </rPh>
    <rPh sb="15" eb="18">
      <t>ヨサンガク</t>
    </rPh>
    <rPh sb="18" eb="19">
      <t>オヨ</t>
    </rPh>
    <rPh sb="20" eb="22">
      <t>ケッサン</t>
    </rPh>
    <rPh sb="22" eb="23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</si>
</sst>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###\ ###\ ###\ ##0"/>
    <numFmt numFmtId="177" formatCode="###\ ###\ ###\ ##0;&quot;△&quot;###\ ###\ ###\ ##0"/>
    <numFmt numFmtId="178" formatCode="###\ ###\ ###\ ##0;&quot;△&quot;\ \ ###\ ###\ ###\ ##0"/>
    <numFmt numFmtId="179" formatCode="###\ ###\ ###\ ###"/>
    <numFmt numFmtId="180" formatCode="&quot;平 成 &quot;#\ #&quot; 年 度&quot;"/>
    <numFmt numFmtId="181" formatCode="&quot;平  成  &quot;#\ \ #&quot;  年  度&quot;"/>
    <numFmt numFmtId="182" formatCode="###\ ###\ ###\ ###_ ;_ * \-#\ ##0_ ;_ * &quot;-&quot;_ ;_ @_ "/>
  </numFmts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0.5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3"/>
      <name val="ＭＳ Ｐ明朝"/>
      <family val="1"/>
      <charset val="128"/>
    </font>
    <font>
      <sz val="10.5"/>
      <color indexed="10"/>
      <name val="ＭＳ Ｐ明朝"/>
      <family val="1"/>
      <charset val="128"/>
    </font>
    <font>
      <sz val="12"/>
      <name val="ＭＳ Ｐ明朝"/>
      <family val="1"/>
      <charset val="128"/>
    </font>
    <font>
      <b/>
      <sz val="13.5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4"/>
      <name val="ＭＳ Ｐ明朝"/>
      <family val="1"/>
      <charset val="128"/>
    </font>
    <font>
      <sz val="9.5"/>
      <name val="ＭＳ Ｐ明朝"/>
      <family val="1"/>
      <charset val="128"/>
    </font>
    <font>
      <b/>
      <sz val="9.5"/>
      <name val="ＭＳ Ｐ明朝"/>
      <family val="1"/>
      <charset val="128"/>
    </font>
    <font>
      <sz val="10.5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1"/>
      <color theme="0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4" fillId="0" borderId="0" xfId="0" applyFont="1"/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3" fillId="0" borderId="0" xfId="0" quotePrefix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7" fillId="0" borderId="0" xfId="0" applyFont="1"/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76" fontId="5" fillId="0" borderId="0" xfId="0" applyNumberFormat="1" applyFont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7" fillId="0" borderId="8" xfId="0" applyFont="1" applyBorder="1" applyAlignment="1">
      <alignment horizontal="distributed" vertical="center" justifyLastLine="1"/>
    </xf>
    <xf numFmtId="0" fontId="17" fillId="0" borderId="9" xfId="0" applyFont="1" applyBorder="1" applyAlignment="1">
      <alignment horizontal="distributed" vertical="center" justifyLastLine="1"/>
    </xf>
    <xf numFmtId="0" fontId="17" fillId="0" borderId="10" xfId="0" applyFont="1" applyBorder="1" applyAlignment="1">
      <alignment horizontal="distributed" vertical="center" justifyLastLine="1"/>
    </xf>
    <xf numFmtId="0" fontId="17" fillId="0" borderId="3" xfId="0" applyFont="1" applyBorder="1" applyAlignment="1">
      <alignment horizontal="distributed" vertical="center" justifyLastLine="1"/>
    </xf>
    <xf numFmtId="0" fontId="17" fillId="0" borderId="4" xfId="0" applyFont="1" applyBorder="1" applyAlignment="1">
      <alignment horizontal="distributed" vertical="center"/>
    </xf>
    <xf numFmtId="0" fontId="17" fillId="0" borderId="11" xfId="0" applyFont="1" applyBorder="1" applyAlignment="1">
      <alignment horizontal="distributed" vertical="center"/>
    </xf>
    <xf numFmtId="0" fontId="17" fillId="0" borderId="5" xfId="0" applyFont="1" applyBorder="1" applyAlignment="1">
      <alignment horizontal="distributed" vertical="center"/>
    </xf>
    <xf numFmtId="0" fontId="17" fillId="0" borderId="3" xfId="0" applyFont="1" applyBorder="1" applyAlignment="1">
      <alignment horizontal="distributed" vertical="center"/>
    </xf>
    <xf numFmtId="0" fontId="17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17" fillId="0" borderId="0" xfId="0" applyFont="1" applyBorder="1"/>
    <xf numFmtId="0" fontId="17" fillId="0" borderId="0" xfId="0" applyFont="1" applyBorder="1" applyAlignment="1">
      <alignment vertical="center"/>
    </xf>
    <xf numFmtId="0" fontId="17" fillId="0" borderId="12" xfId="0" applyFont="1" applyBorder="1" applyAlignment="1">
      <alignment horizontal="distributed" vertical="center" justifyLastLine="1"/>
    </xf>
    <xf numFmtId="0" fontId="18" fillId="0" borderId="13" xfId="0" applyFont="1" applyBorder="1" applyAlignment="1">
      <alignment horizontal="distributed" vertical="center"/>
    </xf>
    <xf numFmtId="0" fontId="18" fillId="0" borderId="14" xfId="0" applyFont="1" applyBorder="1" applyAlignment="1">
      <alignment horizontal="distributed" vertical="center"/>
    </xf>
    <xf numFmtId="0" fontId="20" fillId="0" borderId="0" xfId="0" applyFont="1" applyAlignment="1">
      <alignment vertical="center"/>
    </xf>
    <xf numFmtId="0" fontId="6" fillId="0" borderId="0" xfId="0" applyFont="1" applyAlignment="1"/>
    <xf numFmtId="0" fontId="6" fillId="0" borderId="0" xfId="0" quotePrefix="1" applyFont="1" applyAlignment="1">
      <alignment horizontal="right" vertical="center"/>
    </xf>
    <xf numFmtId="0" fontId="2" fillId="0" borderId="0" xfId="0" applyFont="1" applyAlignment="1">
      <alignment vertical="top"/>
    </xf>
    <xf numFmtId="176" fontId="4" fillId="0" borderId="0" xfId="0" applyNumberFormat="1" applyFont="1" applyBorder="1" applyAlignment="1">
      <alignment vertical="center"/>
    </xf>
    <xf numFmtId="179" fontId="4" fillId="0" borderId="0" xfId="0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right" vertical="center"/>
    </xf>
    <xf numFmtId="181" fontId="17" fillId="0" borderId="15" xfId="0" applyNumberFormat="1" applyFont="1" applyBorder="1" applyAlignment="1">
      <alignment horizontal="center" vertical="center"/>
    </xf>
    <xf numFmtId="0" fontId="18" fillId="0" borderId="13" xfId="0" applyFont="1" applyBorder="1" applyAlignment="1">
      <alignment horizontal="distributed"/>
    </xf>
    <xf numFmtId="0" fontId="11" fillId="0" borderId="0" xfId="0" applyFont="1" applyBorder="1" applyAlignment="1">
      <alignment vertical="center"/>
    </xf>
    <xf numFmtId="0" fontId="17" fillId="0" borderId="5" xfId="0" applyFont="1" applyBorder="1" applyAlignment="1">
      <alignment horizontal="distributed" vertical="top"/>
    </xf>
    <xf numFmtId="0" fontId="5" fillId="2" borderId="0" xfId="0" applyFont="1" applyFill="1" applyAlignment="1">
      <alignment vertical="center"/>
    </xf>
    <xf numFmtId="0" fontId="16" fillId="0" borderId="0" xfId="0" applyFont="1" applyAlignment="1">
      <alignment horizontal="right" vertical="center"/>
    </xf>
    <xf numFmtId="0" fontId="21" fillId="3" borderId="8" xfId="0" applyFont="1" applyFill="1" applyBorder="1" applyAlignment="1">
      <alignment horizontal="distributed" vertical="center" justifyLastLine="1"/>
    </xf>
    <xf numFmtId="0" fontId="21" fillId="3" borderId="10" xfId="0" applyFont="1" applyFill="1" applyBorder="1" applyAlignment="1">
      <alignment horizontal="distributed" vertical="center" justifyLastLine="1"/>
    </xf>
    <xf numFmtId="0" fontId="5" fillId="3" borderId="0" xfId="0" applyFont="1" applyFill="1"/>
    <xf numFmtId="0" fontId="16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2" fillId="0" borderId="0" xfId="0" applyFont="1"/>
    <xf numFmtId="0" fontId="21" fillId="2" borderId="8" xfId="0" applyFont="1" applyFill="1" applyBorder="1" applyAlignment="1">
      <alignment horizontal="distributed" vertical="center" justifyLastLine="1"/>
    </xf>
    <xf numFmtId="0" fontId="21" fillId="2" borderId="10" xfId="0" applyFont="1" applyFill="1" applyBorder="1" applyAlignment="1">
      <alignment horizontal="distributed" vertical="center" justifyLastLine="1"/>
    </xf>
    <xf numFmtId="180" fontId="17" fillId="0" borderId="17" xfId="0" applyNumberFormat="1" applyFont="1" applyFill="1" applyBorder="1" applyAlignment="1">
      <alignment horizontal="center" vertical="center" justifyLastLine="1"/>
    </xf>
    <xf numFmtId="0" fontId="17" fillId="0" borderId="2" xfId="0" applyFont="1" applyFill="1" applyBorder="1" applyAlignment="1">
      <alignment horizontal="distributed" vertical="center" justifyLastLine="1"/>
    </xf>
    <xf numFmtId="0" fontId="17" fillId="0" borderId="4" xfId="0" applyFont="1" applyBorder="1" applyAlignment="1">
      <alignment horizontal="distributed" vertical="top"/>
    </xf>
    <xf numFmtId="0" fontId="8" fillId="0" borderId="4" xfId="0" applyFont="1" applyBorder="1" applyAlignment="1">
      <alignment horizontal="distributed" vertical="center"/>
    </xf>
    <xf numFmtId="0" fontId="3" fillId="0" borderId="0" xfId="0" quotePrefix="1" applyFont="1" applyFill="1" applyAlignment="1">
      <alignment vertical="center" justifyLastLine="1"/>
    </xf>
    <xf numFmtId="0" fontId="5" fillId="0" borderId="0" xfId="0" applyFont="1" applyFill="1" applyAlignment="1">
      <alignment vertical="center" justifyLastLine="1"/>
    </xf>
    <xf numFmtId="56" fontId="5" fillId="0" borderId="0" xfId="0" applyNumberFormat="1" applyFont="1" applyFill="1" applyAlignment="1">
      <alignment horizontal="right" vertical="center"/>
    </xf>
    <xf numFmtId="0" fontId="11" fillId="0" borderId="0" xfId="0" applyFont="1" applyFill="1" applyAlignment="1">
      <alignment vertical="center" justifyLastLine="1"/>
    </xf>
    <xf numFmtId="176" fontId="7" fillId="0" borderId="0" xfId="0" applyNumberFormat="1" applyFont="1" applyFill="1" applyBorder="1" applyAlignment="1">
      <alignment horizontal="right" vertical="center"/>
    </xf>
    <xf numFmtId="182" fontId="7" fillId="0" borderId="0" xfId="0" applyNumberFormat="1" applyFont="1" applyFill="1" applyAlignment="1">
      <alignment horizontal="right" vertical="center"/>
    </xf>
    <xf numFmtId="182" fontId="5" fillId="0" borderId="0" xfId="0" applyNumberFormat="1" applyFont="1" applyAlignment="1">
      <alignment horizontal="right" vertical="center"/>
    </xf>
    <xf numFmtId="182" fontId="7" fillId="0" borderId="0" xfId="0" applyNumberFormat="1" applyFont="1" applyAlignment="1">
      <alignment vertical="center"/>
    </xf>
    <xf numFmtId="182" fontId="5" fillId="0" borderId="0" xfId="0" applyNumberFormat="1" applyFont="1" applyAlignment="1">
      <alignment vertical="center"/>
    </xf>
    <xf numFmtId="182" fontId="5" fillId="0" borderId="6" xfId="0" applyNumberFormat="1" applyFont="1" applyBorder="1" applyAlignment="1">
      <alignment horizontal="right" vertical="center"/>
    </xf>
    <xf numFmtId="0" fontId="11" fillId="0" borderId="0" xfId="0" applyFont="1" applyFill="1" applyAlignment="1">
      <alignment horizontal="right" vertical="center"/>
    </xf>
    <xf numFmtId="0" fontId="17" fillId="0" borderId="0" xfId="0" applyFont="1" applyFill="1" applyAlignment="1">
      <alignment horizontal="left" vertical="center"/>
    </xf>
    <xf numFmtId="0" fontId="17" fillId="0" borderId="8" xfId="0" applyFont="1" applyFill="1" applyBorder="1" applyAlignment="1">
      <alignment horizontal="distributed" vertical="center" justifyLastLine="1"/>
    </xf>
    <xf numFmtId="0" fontId="17" fillId="0" borderId="5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/>
    </xf>
    <xf numFmtId="0" fontId="18" fillId="0" borderId="4" xfId="0" applyFont="1" applyFill="1" applyBorder="1" applyAlignment="1">
      <alignment horizontal="distributed"/>
    </xf>
    <xf numFmtId="0" fontId="17" fillId="0" borderId="4" xfId="0" applyFont="1" applyFill="1" applyBorder="1" applyAlignment="1">
      <alignment horizontal="distributed" vertical="center"/>
    </xf>
    <xf numFmtId="0" fontId="17" fillId="0" borderId="6" xfId="0" applyFont="1" applyFill="1" applyBorder="1" applyAlignment="1">
      <alignment vertical="center"/>
    </xf>
    <xf numFmtId="0" fontId="18" fillId="0" borderId="0" xfId="0" applyFont="1" applyFill="1" applyAlignment="1">
      <alignment horizontal="distributed" vertical="center"/>
    </xf>
    <xf numFmtId="0" fontId="17" fillId="0" borderId="0" xfId="0" applyFont="1" applyFill="1" applyAlignment="1">
      <alignment vertical="center"/>
    </xf>
    <xf numFmtId="0" fontId="11" fillId="0" borderId="0" xfId="0" applyFont="1"/>
    <xf numFmtId="0" fontId="17" fillId="0" borderId="6" xfId="0" applyFont="1" applyBorder="1"/>
    <xf numFmtId="182" fontId="5" fillId="0" borderId="0" xfId="0" applyNumberFormat="1" applyFont="1" applyBorder="1" applyAlignment="1">
      <alignment vertical="center"/>
    </xf>
    <xf numFmtId="0" fontId="8" fillId="0" borderId="11" xfId="0" applyFont="1" applyBorder="1" applyAlignment="1">
      <alignment horizontal="distributed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182" fontId="18" fillId="0" borderId="0" xfId="0" applyNumberFormat="1" applyFont="1" applyFill="1" applyAlignment="1">
      <alignment horizontal="right" vertical="center"/>
    </xf>
    <xf numFmtId="182" fontId="18" fillId="0" borderId="0" xfId="0" applyNumberFormat="1" applyFont="1" applyAlignment="1">
      <alignment horizontal="right" vertical="center"/>
    </xf>
    <xf numFmtId="182" fontId="17" fillId="0" borderId="0" xfId="0" applyNumberFormat="1" applyFont="1" applyAlignment="1">
      <alignment horizontal="right" vertical="center"/>
    </xf>
    <xf numFmtId="177" fontId="17" fillId="0" borderId="0" xfId="0" applyNumberFormat="1" applyFont="1" applyAlignment="1">
      <alignment horizontal="right" vertical="center"/>
    </xf>
    <xf numFmtId="177" fontId="18" fillId="0" borderId="0" xfId="0" applyNumberFormat="1" applyFont="1" applyAlignment="1">
      <alignment horizontal="right" vertical="center"/>
    </xf>
    <xf numFmtId="182" fontId="17" fillId="0" borderId="0" xfId="0" applyNumberFormat="1" applyFont="1" applyFill="1" applyBorder="1" applyAlignment="1">
      <alignment horizontal="right" vertical="center"/>
    </xf>
    <xf numFmtId="182" fontId="17" fillId="0" borderId="6" xfId="0" applyNumberFormat="1" applyFont="1" applyBorder="1" applyAlignment="1">
      <alignment horizontal="right" vertical="center"/>
    </xf>
    <xf numFmtId="182" fontId="17" fillId="0" borderId="6" xfId="0" applyNumberFormat="1" applyFont="1" applyFill="1" applyBorder="1" applyAlignment="1">
      <alignment horizontal="right" vertical="center"/>
    </xf>
    <xf numFmtId="177" fontId="18" fillId="0" borderId="0" xfId="0" applyNumberFormat="1" applyFont="1" applyFill="1" applyAlignment="1">
      <alignment horizontal="right" vertical="center"/>
    </xf>
    <xf numFmtId="177" fontId="18" fillId="0" borderId="0" xfId="0" applyNumberFormat="1" applyFont="1" applyFill="1" applyBorder="1" applyAlignment="1">
      <alignment horizontal="right" vertical="center"/>
    </xf>
    <xf numFmtId="182" fontId="17" fillId="0" borderId="0" xfId="0" applyNumberFormat="1" applyFont="1" applyBorder="1" applyAlignment="1">
      <alignment horizontal="right" vertical="center"/>
    </xf>
    <xf numFmtId="182" fontId="18" fillId="0" borderId="0" xfId="0" applyNumberFormat="1" applyFont="1" applyFill="1" applyAlignment="1">
      <alignment horizontal="right"/>
    </xf>
    <xf numFmtId="182" fontId="18" fillId="0" borderId="0" xfId="0" applyNumberFormat="1" applyFont="1" applyFill="1" applyBorder="1" applyAlignment="1">
      <alignment horizontal="right"/>
    </xf>
    <xf numFmtId="182" fontId="17" fillId="0" borderId="0" xfId="0" applyNumberFormat="1" applyFont="1" applyFill="1" applyAlignment="1">
      <alignment horizontal="right" vertical="center"/>
    </xf>
    <xf numFmtId="182" fontId="17" fillId="0" borderId="3" xfId="0" applyNumberFormat="1" applyFont="1" applyBorder="1" applyAlignment="1">
      <alignment horizontal="right" vertical="center"/>
    </xf>
    <xf numFmtId="182" fontId="17" fillId="0" borderId="6" xfId="0" applyNumberFormat="1" applyFont="1" applyBorder="1" applyAlignment="1">
      <alignment horizontal="right" vertical="top"/>
    </xf>
    <xf numFmtId="41" fontId="5" fillId="0" borderId="0" xfId="0" applyNumberFormat="1" applyFont="1" applyFill="1" applyAlignment="1">
      <alignment horizontal="right" vertical="center"/>
    </xf>
    <xf numFmtId="182" fontId="18" fillId="0" borderId="0" xfId="0" applyNumberFormat="1" applyFont="1" applyFill="1" applyBorder="1" applyAlignment="1">
      <alignment horizontal="right" vertical="center"/>
    </xf>
    <xf numFmtId="182" fontId="17" fillId="0" borderId="3" xfId="0" applyNumberFormat="1" applyFont="1" applyFill="1" applyBorder="1" applyAlignment="1">
      <alignment horizontal="right" vertical="center"/>
    </xf>
    <xf numFmtId="182" fontId="18" fillId="0" borderId="0" xfId="0" applyNumberFormat="1" applyFont="1" applyBorder="1" applyAlignment="1">
      <alignment horizontal="right" vertical="center"/>
    </xf>
    <xf numFmtId="182" fontId="17" fillId="0" borderId="0" xfId="0" applyNumberFormat="1" applyFont="1" applyBorder="1"/>
    <xf numFmtId="177" fontId="17" fillId="0" borderId="0" xfId="0" applyNumberFormat="1" applyFont="1" applyFill="1" applyBorder="1" applyAlignment="1">
      <alignment horizontal="right" vertical="center"/>
    </xf>
    <xf numFmtId="177" fontId="17" fillId="0" borderId="6" xfId="0" applyNumberFormat="1" applyFont="1" applyFill="1" applyBorder="1" applyAlignment="1">
      <alignment horizontal="right" vertical="center"/>
    </xf>
    <xf numFmtId="0" fontId="23" fillId="0" borderId="0" xfId="0" applyFont="1" applyAlignment="1">
      <alignment vertical="center"/>
    </xf>
    <xf numFmtId="0" fontId="17" fillId="0" borderId="5" xfId="0" applyFont="1" applyBorder="1" applyAlignment="1">
      <alignment horizontal="distributed" vertical="distributed"/>
    </xf>
    <xf numFmtId="178" fontId="18" fillId="0" borderId="0" xfId="0" applyNumberFormat="1" applyFont="1" applyAlignment="1">
      <alignment horizontal="right" vertical="center"/>
    </xf>
    <xf numFmtId="0" fontId="17" fillId="0" borderId="0" xfId="0" applyFont="1" applyBorder="1" applyAlignment="1">
      <alignment horizontal="distributed" vertical="distributed"/>
    </xf>
    <xf numFmtId="182" fontId="5" fillId="0" borderId="0" xfId="0" applyNumberFormat="1" applyFont="1" applyFill="1" applyAlignment="1">
      <alignment horizontal="right" vertical="center"/>
    </xf>
    <xf numFmtId="182" fontId="17" fillId="0" borderId="0" xfId="0" applyNumberFormat="1" applyFont="1" applyBorder="1" applyAlignment="1">
      <alignment horizontal="right" vertical="top"/>
    </xf>
    <xf numFmtId="41" fontId="5" fillId="0" borderId="6" xfId="0" applyNumberFormat="1" applyFont="1" applyFill="1" applyBorder="1" applyAlignment="1">
      <alignment horizontal="right" vertical="center"/>
    </xf>
    <xf numFmtId="41" fontId="5" fillId="0" borderId="0" xfId="0" applyNumberFormat="1" applyFont="1" applyBorder="1" applyAlignment="1">
      <alignment horizontal="right" vertical="center"/>
    </xf>
    <xf numFmtId="182" fontId="5" fillId="0" borderId="0" xfId="0" applyNumberFormat="1" applyFont="1" applyBorder="1" applyAlignment="1">
      <alignment horizontal="right" vertical="center"/>
    </xf>
    <xf numFmtId="41" fontId="5" fillId="0" borderId="0" xfId="0" applyNumberFormat="1" applyFont="1" applyFill="1" applyBorder="1" applyAlignment="1">
      <alignment horizontal="right" vertical="center"/>
    </xf>
    <xf numFmtId="41" fontId="5" fillId="0" borderId="5" xfId="0" applyNumberFormat="1" applyFont="1" applyFill="1" applyBorder="1" applyAlignment="1">
      <alignment horizontal="right" vertical="center"/>
    </xf>
    <xf numFmtId="0" fontId="24" fillId="0" borderId="0" xfId="0" applyFont="1" applyFill="1" applyAlignment="1">
      <alignment vertical="center"/>
    </xf>
    <xf numFmtId="41" fontId="5" fillId="0" borderId="3" xfId="0" applyNumberFormat="1" applyFont="1" applyFill="1" applyBorder="1" applyAlignment="1">
      <alignment horizontal="right" vertical="center"/>
    </xf>
    <xf numFmtId="176" fontId="8" fillId="0" borderId="0" xfId="0" applyNumberFormat="1" applyFont="1" applyAlignment="1">
      <alignment vertical="center"/>
    </xf>
    <xf numFmtId="41" fontId="5" fillId="0" borderId="0" xfId="0" applyNumberFormat="1" applyFont="1" applyAlignment="1">
      <alignment horizontal="right" vertical="center"/>
    </xf>
    <xf numFmtId="0" fontId="17" fillId="0" borderId="18" xfId="0" applyFont="1" applyBorder="1" applyAlignment="1">
      <alignment horizontal="distributed" vertical="center" justifyLastLine="1"/>
    </xf>
    <xf numFmtId="0" fontId="17" fillId="0" borderId="5" xfId="0" applyFont="1" applyBorder="1" applyAlignment="1">
      <alignment horizontal="distributed" vertical="center" justifyLastLine="1"/>
    </xf>
    <xf numFmtId="181" fontId="17" fillId="0" borderId="17" xfId="0" applyNumberFormat="1" applyFont="1" applyBorder="1" applyAlignment="1">
      <alignment horizontal="center" vertical="center"/>
    </xf>
    <xf numFmtId="181" fontId="17" fillId="0" borderId="15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distributed" vertical="center" justifyLastLine="1"/>
    </xf>
    <xf numFmtId="0" fontId="17" fillId="0" borderId="3" xfId="0" applyFont="1" applyBorder="1" applyAlignment="1">
      <alignment horizontal="distributed" vertical="center" justifyLastLine="1"/>
    </xf>
    <xf numFmtId="181" fontId="25" fillId="3" borderId="6" xfId="0" applyNumberFormat="1" applyFont="1" applyFill="1" applyBorder="1" applyAlignment="1">
      <alignment horizontal="center"/>
    </xf>
    <xf numFmtId="0" fontId="25" fillId="3" borderId="6" xfId="0" applyFont="1" applyFill="1" applyBorder="1" applyAlignment="1">
      <alignment horizontal="center"/>
    </xf>
    <xf numFmtId="181" fontId="25" fillId="2" borderId="6" xfId="0" applyNumberFormat="1" applyFont="1" applyFill="1" applyBorder="1" applyAlignment="1">
      <alignment horizontal="center"/>
    </xf>
    <xf numFmtId="0" fontId="25" fillId="2" borderId="6" xfId="0" applyFont="1" applyFill="1" applyBorder="1" applyAlignment="1">
      <alignment horizontal="center"/>
    </xf>
    <xf numFmtId="0" fontId="18" fillId="0" borderId="0" xfId="0" applyFont="1" applyFill="1" applyAlignment="1">
      <alignment horizontal="distributed" vertical="center"/>
    </xf>
    <xf numFmtId="0" fontId="18" fillId="0" borderId="4" xfId="0" applyFont="1" applyFill="1" applyBorder="1" applyAlignment="1">
      <alignment horizontal="distributed" vertical="center"/>
    </xf>
    <xf numFmtId="181" fontId="17" fillId="0" borderId="17" xfId="0" applyNumberFormat="1" applyFont="1" applyBorder="1" applyAlignment="1">
      <alignment horizontal="center" vertical="center" justifyLastLine="1"/>
    </xf>
    <xf numFmtId="181" fontId="17" fillId="0" borderId="15" xfId="0" applyNumberFormat="1" applyFont="1" applyBorder="1" applyAlignment="1">
      <alignment horizontal="center" vertical="center" justifyLastLine="1"/>
    </xf>
    <xf numFmtId="181" fontId="17" fillId="0" borderId="16" xfId="0" applyNumberFormat="1" applyFont="1" applyBorder="1" applyAlignment="1">
      <alignment horizontal="center" vertical="center" justifyLastLine="1"/>
    </xf>
    <xf numFmtId="0" fontId="17" fillId="0" borderId="15" xfId="0" applyFont="1" applyBorder="1" applyAlignment="1">
      <alignment horizontal="center" vertical="center" justifyLastLine="1"/>
    </xf>
    <xf numFmtId="0" fontId="17" fillId="0" borderId="16" xfId="0" applyFont="1" applyBorder="1" applyAlignment="1">
      <alignment horizontal="center" vertical="center" justifyLastLine="1"/>
    </xf>
    <xf numFmtId="0" fontId="17" fillId="0" borderId="19" xfId="0" applyFont="1" applyFill="1" applyBorder="1" applyAlignment="1">
      <alignment horizontal="distributed" vertical="center" justifyLastLine="1"/>
    </xf>
    <xf numFmtId="0" fontId="17" fillId="0" borderId="18" xfId="0" applyFont="1" applyFill="1" applyBorder="1" applyAlignment="1">
      <alignment horizontal="distributed" vertical="center" justifyLastLine="1"/>
    </xf>
    <xf numFmtId="0" fontId="17" fillId="0" borderId="6" xfId="0" applyFont="1" applyFill="1" applyBorder="1" applyAlignment="1">
      <alignment horizontal="distributed" vertical="center" justifyLastLine="1"/>
    </xf>
    <xf numFmtId="0" fontId="17" fillId="0" borderId="5" xfId="0" applyFont="1" applyFill="1" applyBorder="1" applyAlignment="1">
      <alignment horizontal="distributed" vertical="center" justifyLastLine="1"/>
    </xf>
    <xf numFmtId="0" fontId="18" fillId="0" borderId="7" xfId="0" applyFont="1" applyFill="1" applyBorder="1" applyAlignment="1">
      <alignment horizontal="distributed"/>
    </xf>
    <xf numFmtId="0" fontId="18" fillId="0" borderId="13" xfId="0" applyFont="1" applyFill="1" applyBorder="1" applyAlignment="1">
      <alignment horizontal="distributed"/>
    </xf>
    <xf numFmtId="0" fontId="0" fillId="0" borderId="1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zoomScaleNormal="100" workbookViewId="0">
      <selection activeCell="E1" sqref="E1"/>
    </sheetView>
  </sheetViews>
  <sheetFormatPr defaultRowHeight="13.5" x14ac:dyDescent="0.15"/>
  <cols>
    <col min="1" max="1" width="18.375" style="7" customWidth="1"/>
    <col min="2" max="6" width="13.875" style="7" customWidth="1"/>
    <col min="7" max="7" width="15" style="7" customWidth="1"/>
    <col min="8" max="10" width="14.125" style="7" customWidth="1"/>
    <col min="11" max="11" width="19.25" style="7" customWidth="1"/>
    <col min="12" max="12" width="9" style="7"/>
    <col min="13" max="14" width="12.25" style="7" customWidth="1"/>
    <col min="15" max="16384" width="9" style="7"/>
  </cols>
  <sheetData>
    <row r="1" spans="1:13" ht="19.5" customHeight="1" x14ac:dyDescent="0.15">
      <c r="A1" s="11" t="s">
        <v>25</v>
      </c>
      <c r="B1" s="11"/>
      <c r="C1" s="11"/>
      <c r="D1" s="11"/>
      <c r="K1" s="126"/>
      <c r="L1" s="126"/>
      <c r="M1" s="31"/>
    </row>
    <row r="2" spans="1:13" s="31" customFormat="1" ht="18" customHeight="1" x14ac:dyDescent="0.15">
      <c r="A2" s="31" t="s">
        <v>26</v>
      </c>
      <c r="F2" s="39"/>
    </row>
    <row r="3" spans="1:13" s="8" customFormat="1" ht="13.5" customHeight="1" thickBot="1" x14ac:dyDescent="0.2">
      <c r="A3" s="10" t="s">
        <v>22</v>
      </c>
      <c r="B3" s="16"/>
      <c r="C3" s="16"/>
      <c r="D3" s="16"/>
      <c r="E3" s="16"/>
      <c r="F3" s="16"/>
      <c r="G3" s="16"/>
      <c r="H3" s="128"/>
      <c r="I3" s="16"/>
      <c r="J3" s="16"/>
    </row>
    <row r="4" spans="1:13" s="8" customFormat="1" ht="24.75" customHeight="1" thickTop="1" x14ac:dyDescent="0.15">
      <c r="A4" s="130" t="s">
        <v>6</v>
      </c>
      <c r="B4" s="132" t="s">
        <v>68</v>
      </c>
      <c r="C4" s="133"/>
      <c r="D4" s="133"/>
      <c r="E4" s="132" t="s">
        <v>69</v>
      </c>
      <c r="F4" s="133"/>
      <c r="G4" s="153"/>
      <c r="H4" s="132" t="s">
        <v>70</v>
      </c>
      <c r="I4" s="133"/>
      <c r="J4" s="133"/>
      <c r="K4" s="134" t="s">
        <v>6</v>
      </c>
    </row>
    <row r="5" spans="1:13" s="8" customFormat="1" ht="17.25" customHeight="1" x14ac:dyDescent="0.15">
      <c r="A5" s="131"/>
      <c r="B5" s="22" t="s">
        <v>7</v>
      </c>
      <c r="C5" s="22" t="s">
        <v>8</v>
      </c>
      <c r="D5" s="24" t="s">
        <v>9</v>
      </c>
      <c r="E5" s="22" t="s">
        <v>10</v>
      </c>
      <c r="F5" s="24" t="s">
        <v>11</v>
      </c>
      <c r="G5" s="22" t="s">
        <v>12</v>
      </c>
      <c r="H5" s="22" t="s">
        <v>10</v>
      </c>
      <c r="I5" s="22" t="s">
        <v>11</v>
      </c>
      <c r="J5" s="24" t="s">
        <v>12</v>
      </c>
      <c r="K5" s="135"/>
    </row>
    <row r="6" spans="1:13" s="13" customFormat="1" ht="18" customHeight="1" x14ac:dyDescent="0.15">
      <c r="A6" s="37" t="s">
        <v>27</v>
      </c>
      <c r="B6" s="91">
        <v>52674207000</v>
      </c>
      <c r="C6" s="91">
        <v>51766611000</v>
      </c>
      <c r="D6" s="91">
        <v>51922253565</v>
      </c>
      <c r="E6" s="91">
        <v>52236854000</v>
      </c>
      <c r="F6" s="72">
        <v>52722817000</v>
      </c>
      <c r="G6" s="72">
        <v>53161793406</v>
      </c>
      <c r="H6" s="91">
        <v>52511104000</v>
      </c>
      <c r="I6" s="72">
        <v>52981548000</v>
      </c>
      <c r="J6" s="72">
        <v>53092138015</v>
      </c>
      <c r="K6" s="38" t="s">
        <v>27</v>
      </c>
    </row>
    <row r="7" spans="1:13" s="8" customFormat="1" ht="18" customHeight="1" x14ac:dyDescent="0.15">
      <c r="A7" s="26" t="s">
        <v>28</v>
      </c>
      <c r="B7" s="90">
        <v>16219425000</v>
      </c>
      <c r="C7" s="89">
        <v>14504092000</v>
      </c>
      <c r="D7" s="17">
        <v>14951022564</v>
      </c>
      <c r="E7" s="90">
        <v>14746508000</v>
      </c>
      <c r="F7" s="73">
        <v>14643738000</v>
      </c>
      <c r="G7" s="73">
        <v>15084031492</v>
      </c>
      <c r="H7" s="90">
        <v>15430727000</v>
      </c>
      <c r="I7" s="73">
        <v>15102722000</v>
      </c>
      <c r="J7" s="73">
        <v>15165820614</v>
      </c>
      <c r="K7" s="27" t="s">
        <v>28</v>
      </c>
    </row>
    <row r="8" spans="1:13" s="8" customFormat="1" ht="18" customHeight="1" x14ac:dyDescent="0.15">
      <c r="A8" s="26" t="s">
        <v>29</v>
      </c>
      <c r="B8" s="89">
        <v>2000</v>
      </c>
      <c r="C8" s="89">
        <v>2000</v>
      </c>
      <c r="D8" s="108">
        <v>0</v>
      </c>
      <c r="E8" s="89">
        <v>2000</v>
      </c>
      <c r="F8" s="73">
        <v>2000</v>
      </c>
      <c r="G8" s="71">
        <v>0</v>
      </c>
      <c r="H8" s="89">
        <v>2000</v>
      </c>
      <c r="I8" s="73">
        <v>2000</v>
      </c>
      <c r="J8" s="71">
        <v>0</v>
      </c>
      <c r="K8" s="27" t="s">
        <v>29</v>
      </c>
    </row>
    <row r="9" spans="1:13" s="8" customFormat="1" ht="18" customHeight="1" x14ac:dyDescent="0.15">
      <c r="A9" s="26" t="s">
        <v>14</v>
      </c>
      <c r="B9" s="90">
        <v>72000</v>
      </c>
      <c r="C9" s="89">
        <v>72000</v>
      </c>
      <c r="D9" s="17">
        <v>152400</v>
      </c>
      <c r="E9" s="90">
        <v>72000</v>
      </c>
      <c r="F9" s="73">
        <v>72000</v>
      </c>
      <c r="G9" s="73">
        <v>169800</v>
      </c>
      <c r="H9" s="90">
        <v>72000</v>
      </c>
      <c r="I9" s="73">
        <v>72000</v>
      </c>
      <c r="J9" s="73">
        <v>183000</v>
      </c>
      <c r="K9" s="27" t="s">
        <v>14</v>
      </c>
    </row>
    <row r="10" spans="1:13" s="8" customFormat="1" ht="18" customHeight="1" x14ac:dyDescent="0.15">
      <c r="A10" s="26" t="s">
        <v>15</v>
      </c>
      <c r="B10" s="124">
        <v>1000</v>
      </c>
      <c r="C10" s="90">
        <v>268409000</v>
      </c>
      <c r="D10" s="18">
        <v>325510000</v>
      </c>
      <c r="E10" s="89">
        <v>1000</v>
      </c>
      <c r="F10" s="87">
        <v>134741000</v>
      </c>
      <c r="G10" s="87">
        <v>132872000</v>
      </c>
      <c r="H10" s="89">
        <v>1000</v>
      </c>
      <c r="I10" s="87">
        <v>196000</v>
      </c>
      <c r="J10" s="87">
        <v>195000</v>
      </c>
      <c r="K10" s="27" t="s">
        <v>15</v>
      </c>
    </row>
    <row r="11" spans="1:13" s="8" customFormat="1" ht="18" customHeight="1" x14ac:dyDescent="0.15">
      <c r="A11" s="26" t="s">
        <v>30</v>
      </c>
      <c r="B11" s="108">
        <v>0</v>
      </c>
      <c r="C11" s="108">
        <v>0</v>
      </c>
      <c r="D11" s="129">
        <v>0</v>
      </c>
      <c r="E11" s="108">
        <v>0</v>
      </c>
      <c r="F11" s="108">
        <v>0</v>
      </c>
      <c r="G11" s="108">
        <v>0</v>
      </c>
      <c r="H11" s="108">
        <v>0</v>
      </c>
      <c r="I11" s="71">
        <v>0</v>
      </c>
      <c r="J11" s="71">
        <v>0</v>
      </c>
      <c r="K11" s="27" t="s">
        <v>30</v>
      </c>
    </row>
    <row r="12" spans="1:13" s="8" customFormat="1" ht="18" customHeight="1" x14ac:dyDescent="0.15">
      <c r="A12" s="26" t="s">
        <v>16</v>
      </c>
      <c r="B12" s="89">
        <v>32252746000</v>
      </c>
      <c r="C12" s="89">
        <v>31540447000</v>
      </c>
      <c r="D12" s="17">
        <v>31199174638</v>
      </c>
      <c r="E12" s="89">
        <v>32194047000</v>
      </c>
      <c r="F12" s="73">
        <v>32478297000</v>
      </c>
      <c r="G12" s="73">
        <v>32457460625</v>
      </c>
      <c r="H12" s="89">
        <v>31902853000</v>
      </c>
      <c r="I12" s="73">
        <v>32167225000</v>
      </c>
      <c r="J12" s="73">
        <v>32121668244</v>
      </c>
      <c r="K12" s="27" t="s">
        <v>16</v>
      </c>
    </row>
    <row r="13" spans="1:13" s="8" customFormat="1" ht="18" customHeight="1" x14ac:dyDescent="0.15">
      <c r="A13" s="26" t="s">
        <v>18</v>
      </c>
      <c r="B13" s="89">
        <v>3879437000</v>
      </c>
      <c r="C13" s="89">
        <v>4984559000</v>
      </c>
      <c r="D13" s="17">
        <v>4984557781</v>
      </c>
      <c r="E13" s="89">
        <v>5000820000</v>
      </c>
      <c r="F13" s="73">
        <v>4229854000</v>
      </c>
      <c r="G13" s="73">
        <v>4229852625</v>
      </c>
      <c r="H13" s="89">
        <v>4902364000</v>
      </c>
      <c r="I13" s="73">
        <v>4417362000</v>
      </c>
      <c r="J13" s="73">
        <v>4523283739</v>
      </c>
      <c r="K13" s="27" t="s">
        <v>18</v>
      </c>
    </row>
    <row r="14" spans="1:13" s="20" customFormat="1" ht="18" customHeight="1" x14ac:dyDescent="0.15">
      <c r="A14" s="26" t="s">
        <v>19</v>
      </c>
      <c r="B14" s="89">
        <v>220000000</v>
      </c>
      <c r="C14" s="89">
        <v>366506000</v>
      </c>
      <c r="D14" s="17">
        <v>366506595</v>
      </c>
      <c r="E14" s="89">
        <v>220000000</v>
      </c>
      <c r="F14" s="73">
        <v>1160709000</v>
      </c>
      <c r="G14" s="73">
        <v>1160709199</v>
      </c>
      <c r="H14" s="89">
        <v>220000000</v>
      </c>
      <c r="I14" s="73">
        <v>1200791000</v>
      </c>
      <c r="J14" s="73">
        <v>1200791038</v>
      </c>
      <c r="K14" s="27" t="s">
        <v>19</v>
      </c>
    </row>
    <row r="15" spans="1:13" s="20" customFormat="1" ht="18" customHeight="1" x14ac:dyDescent="0.15">
      <c r="A15" s="26" t="s">
        <v>20</v>
      </c>
      <c r="B15" s="90">
        <v>102524000</v>
      </c>
      <c r="C15" s="90">
        <v>102524000</v>
      </c>
      <c r="D15" s="18">
        <v>95329587</v>
      </c>
      <c r="E15" s="90">
        <v>75404000</v>
      </c>
      <c r="F15" s="87">
        <v>75404000</v>
      </c>
      <c r="G15" s="87">
        <v>96697665</v>
      </c>
      <c r="H15" s="89">
        <v>55085000</v>
      </c>
      <c r="I15" s="87">
        <v>93178000</v>
      </c>
      <c r="J15" s="87">
        <v>80196380</v>
      </c>
      <c r="K15" s="27" t="s">
        <v>20</v>
      </c>
    </row>
    <row r="16" spans="1:13" s="20" customFormat="1" ht="18" customHeight="1" x14ac:dyDescent="0.15">
      <c r="A16" s="26" t="s">
        <v>54</v>
      </c>
      <c r="B16" s="124">
        <v>0</v>
      </c>
      <c r="C16" s="124">
        <v>0</v>
      </c>
      <c r="D16" s="124">
        <v>0</v>
      </c>
      <c r="E16" s="124">
        <v>0</v>
      </c>
      <c r="F16" s="124">
        <v>0</v>
      </c>
      <c r="G16" s="124">
        <v>0</v>
      </c>
      <c r="H16" s="124">
        <v>0</v>
      </c>
      <c r="I16" s="124">
        <v>0</v>
      </c>
      <c r="J16" s="124">
        <v>0</v>
      </c>
      <c r="K16" s="27" t="s">
        <v>54</v>
      </c>
    </row>
    <row r="17" spans="1:11" s="8" customFormat="1" ht="18" customHeight="1" x14ac:dyDescent="0.15">
      <c r="A17" s="28" t="s">
        <v>55</v>
      </c>
      <c r="B17" s="127">
        <v>0</v>
      </c>
      <c r="C17" s="121">
        <v>0</v>
      </c>
      <c r="D17" s="121">
        <v>0</v>
      </c>
      <c r="E17" s="121">
        <v>0</v>
      </c>
      <c r="F17" s="121">
        <v>0</v>
      </c>
      <c r="G17" s="121">
        <v>0</v>
      </c>
      <c r="H17" s="121">
        <v>0</v>
      </c>
      <c r="I17" s="121">
        <v>0</v>
      </c>
      <c r="J17" s="125">
        <v>0</v>
      </c>
      <c r="K17" s="29" t="s">
        <v>55</v>
      </c>
    </row>
  </sheetData>
  <mergeCells count="5">
    <mergeCell ref="A4:A5"/>
    <mergeCell ref="B4:D4"/>
    <mergeCell ref="H4:J4"/>
    <mergeCell ref="K4:K5"/>
    <mergeCell ref="E4:G4"/>
  </mergeCells>
  <phoneticPr fontId="1"/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9"/>
  <sheetViews>
    <sheetView zoomScaleNormal="100" workbookViewId="0">
      <selection activeCell="G6" sqref="G6"/>
    </sheetView>
  </sheetViews>
  <sheetFormatPr defaultRowHeight="13.5" x14ac:dyDescent="0.15"/>
  <cols>
    <col min="1" max="1" width="18.375" style="7" customWidth="1"/>
    <col min="2" max="6" width="13.875" style="7" customWidth="1"/>
    <col min="7" max="7" width="15" style="7" customWidth="1"/>
    <col min="8" max="10" width="14.125" style="7" customWidth="1"/>
    <col min="11" max="11" width="19.25" style="7" customWidth="1"/>
    <col min="12" max="12" width="9" style="7"/>
    <col min="13" max="14" width="12.25" style="7" customWidth="1"/>
    <col min="15" max="16384" width="9" style="7"/>
  </cols>
  <sheetData>
    <row r="1" spans="1:13" ht="19.5" customHeight="1" x14ac:dyDescent="0.15">
      <c r="A1" s="11" t="s">
        <v>71</v>
      </c>
      <c r="B1" s="11"/>
      <c r="C1" s="11"/>
      <c r="D1" s="11"/>
      <c r="K1" s="126"/>
      <c r="L1" s="126"/>
      <c r="M1" s="31"/>
    </row>
    <row r="2" spans="1:13" ht="0.75" customHeight="1" x14ac:dyDescent="0.15">
      <c r="A2" s="41"/>
      <c r="E2" s="21"/>
    </row>
    <row r="3" spans="1:13" s="31" customFormat="1" ht="17.25" customHeight="1" x14ac:dyDescent="0.15">
      <c r="A3" s="31" t="s">
        <v>31</v>
      </c>
      <c r="E3" s="48"/>
    </row>
    <row r="4" spans="1:13" s="10" customFormat="1" ht="16.5" customHeight="1" thickBot="1" x14ac:dyDescent="0.2">
      <c r="A4" s="10" t="s">
        <v>22</v>
      </c>
      <c r="E4" s="35"/>
    </row>
    <row r="5" spans="1:13" s="8" customFormat="1" ht="24.75" customHeight="1" thickTop="1" x14ac:dyDescent="0.15">
      <c r="A5" s="130" t="s">
        <v>0</v>
      </c>
      <c r="B5" s="132" t="s">
        <v>68</v>
      </c>
      <c r="C5" s="133"/>
      <c r="D5" s="133"/>
      <c r="E5" s="132" t="s">
        <v>69</v>
      </c>
      <c r="F5" s="133"/>
      <c r="G5" s="153"/>
      <c r="H5" s="132" t="s">
        <v>70</v>
      </c>
      <c r="I5" s="133"/>
      <c r="J5" s="133"/>
      <c r="K5" s="134" t="s">
        <v>0</v>
      </c>
    </row>
    <row r="6" spans="1:13" s="8" customFormat="1" ht="15.95" customHeight="1" x14ac:dyDescent="0.15">
      <c r="A6" s="131"/>
      <c r="B6" s="22" t="s">
        <v>10</v>
      </c>
      <c r="C6" s="22" t="s">
        <v>11</v>
      </c>
      <c r="D6" s="24" t="s">
        <v>12</v>
      </c>
      <c r="E6" s="22" t="s">
        <v>10</v>
      </c>
      <c r="F6" s="24" t="s">
        <v>11</v>
      </c>
      <c r="G6" s="22" t="s">
        <v>12</v>
      </c>
      <c r="H6" s="23" t="s">
        <v>10</v>
      </c>
      <c r="I6" s="22" t="s">
        <v>11</v>
      </c>
      <c r="J6" s="24" t="s">
        <v>12</v>
      </c>
      <c r="K6" s="135"/>
    </row>
    <row r="7" spans="1:13" s="8" customFormat="1" ht="18" customHeight="1" x14ac:dyDescent="0.15">
      <c r="A7" s="37" t="s">
        <v>27</v>
      </c>
      <c r="B7" s="69">
        <v>52674207000</v>
      </c>
      <c r="C7" s="69">
        <v>51766611000</v>
      </c>
      <c r="D7" s="69">
        <v>50761544366</v>
      </c>
      <c r="E7" s="91">
        <v>52236854000</v>
      </c>
      <c r="F7" s="70">
        <v>52722817000</v>
      </c>
      <c r="G7" s="70">
        <v>51961002368</v>
      </c>
      <c r="H7" s="91">
        <v>52511104000</v>
      </c>
      <c r="I7" s="70">
        <v>52981548000</v>
      </c>
      <c r="J7" s="70">
        <f>SUM(J8:J18)</f>
        <v>52199572036</v>
      </c>
      <c r="K7" s="38" t="s">
        <v>27</v>
      </c>
    </row>
    <row r="8" spans="1:13" s="40" customFormat="1" ht="18" customHeight="1" x14ac:dyDescent="0.15">
      <c r="A8" s="26" t="s">
        <v>32</v>
      </c>
      <c r="B8" s="18">
        <v>1123240000</v>
      </c>
      <c r="C8" s="18">
        <v>1127240000</v>
      </c>
      <c r="D8" s="18">
        <v>1058491152</v>
      </c>
      <c r="E8" s="17">
        <v>1150508000</v>
      </c>
      <c r="F8" s="71">
        <v>1143508000</v>
      </c>
      <c r="G8" s="119">
        <v>1090143866</v>
      </c>
      <c r="H8" s="17">
        <v>1134650000</v>
      </c>
      <c r="I8" s="71">
        <v>1085650000</v>
      </c>
      <c r="J8" s="119">
        <v>1038405415</v>
      </c>
      <c r="K8" s="27" t="s">
        <v>32</v>
      </c>
    </row>
    <row r="9" spans="1:13" s="8" customFormat="1" ht="18" customHeight="1" x14ac:dyDescent="0.15">
      <c r="A9" s="26" t="s">
        <v>33</v>
      </c>
      <c r="B9" s="18">
        <v>31835224000</v>
      </c>
      <c r="C9" s="18">
        <v>30820224000</v>
      </c>
      <c r="D9" s="18">
        <v>30119281410</v>
      </c>
      <c r="E9" s="17">
        <v>31796254000</v>
      </c>
      <c r="F9" s="71">
        <v>31936721000</v>
      </c>
      <c r="G9" s="71">
        <v>31496336857</v>
      </c>
      <c r="H9" s="17">
        <v>31473261000</v>
      </c>
      <c r="I9" s="71">
        <v>31610161000</v>
      </c>
      <c r="J9" s="71">
        <v>31186578092</v>
      </c>
      <c r="K9" s="27" t="s">
        <v>33</v>
      </c>
    </row>
    <row r="10" spans="1:13" s="8" customFormat="1" ht="18" customHeight="1" x14ac:dyDescent="0.15">
      <c r="A10" s="64" t="s">
        <v>63</v>
      </c>
      <c r="B10" s="18">
        <v>18759479000</v>
      </c>
      <c r="C10" s="18">
        <v>18735818000</v>
      </c>
      <c r="D10" s="18">
        <v>18735815914</v>
      </c>
      <c r="E10" s="17">
        <v>18330254000</v>
      </c>
      <c r="F10" s="71">
        <v>18330254000</v>
      </c>
      <c r="G10" s="71">
        <v>18330252575</v>
      </c>
      <c r="H10" s="17">
        <v>18908703000</v>
      </c>
      <c r="I10" s="71">
        <v>18909876000</v>
      </c>
      <c r="J10" s="71">
        <v>18909872918</v>
      </c>
      <c r="K10" s="88" t="s">
        <v>63</v>
      </c>
    </row>
    <row r="11" spans="1:13" s="8" customFormat="1" ht="18" customHeight="1" x14ac:dyDescent="0.15">
      <c r="A11" s="26" t="s">
        <v>38</v>
      </c>
      <c r="B11" s="18">
        <v>8000</v>
      </c>
      <c r="C11" s="18">
        <v>8000</v>
      </c>
      <c r="D11" s="18">
        <v>4740</v>
      </c>
      <c r="E11" s="17">
        <v>8000</v>
      </c>
      <c r="F11" s="71">
        <v>8000</v>
      </c>
      <c r="G11" s="71">
        <v>617</v>
      </c>
      <c r="H11" s="17">
        <v>7000</v>
      </c>
      <c r="I11" s="71">
        <v>7000</v>
      </c>
      <c r="J11" s="71">
        <v>897</v>
      </c>
      <c r="K11" s="27" t="s">
        <v>38</v>
      </c>
    </row>
    <row r="12" spans="1:13" s="8" customFormat="1" ht="18" customHeight="1" x14ac:dyDescent="0.15">
      <c r="A12" s="26" t="s">
        <v>39</v>
      </c>
      <c r="B12" s="18">
        <v>635928000</v>
      </c>
      <c r="C12" s="18">
        <v>535928000</v>
      </c>
      <c r="D12" s="18">
        <v>477260694</v>
      </c>
      <c r="E12" s="17">
        <v>636625000</v>
      </c>
      <c r="F12" s="71">
        <v>534625000</v>
      </c>
      <c r="G12" s="71">
        <v>479791697</v>
      </c>
      <c r="H12" s="17">
        <v>656525000</v>
      </c>
      <c r="I12" s="71">
        <v>561525000</v>
      </c>
      <c r="J12" s="71">
        <v>494095453</v>
      </c>
      <c r="K12" s="27" t="s">
        <v>39</v>
      </c>
    </row>
    <row r="13" spans="1:13" s="8" customFormat="1" ht="18" customHeight="1" x14ac:dyDescent="0.15">
      <c r="A13" s="26" t="s">
        <v>40</v>
      </c>
      <c r="B13" s="18">
        <v>120328000</v>
      </c>
      <c r="C13" s="18">
        <v>408100000</v>
      </c>
      <c r="D13" s="18">
        <v>370690456</v>
      </c>
      <c r="E13" s="17">
        <v>123205000</v>
      </c>
      <c r="F13" s="71">
        <v>581913000</v>
      </c>
      <c r="G13" s="71">
        <v>564476756</v>
      </c>
      <c r="H13" s="17">
        <v>137958000</v>
      </c>
      <c r="I13" s="71">
        <v>614330000</v>
      </c>
      <c r="J13" s="71">
        <v>570619261</v>
      </c>
      <c r="K13" s="27" t="s">
        <v>40</v>
      </c>
    </row>
    <row r="14" spans="1:13" s="42" customFormat="1" ht="18" customHeight="1" x14ac:dyDescent="0.15">
      <c r="A14" s="26" t="s">
        <v>41</v>
      </c>
      <c r="B14" s="18">
        <v>200000000</v>
      </c>
      <c r="C14" s="18">
        <v>139293000</v>
      </c>
      <c r="D14" s="122" t="s">
        <v>1</v>
      </c>
      <c r="E14" s="18">
        <v>200000000</v>
      </c>
      <c r="F14" s="123">
        <v>195788000</v>
      </c>
      <c r="G14" s="123">
        <v>0</v>
      </c>
      <c r="H14" s="18">
        <v>200000000</v>
      </c>
      <c r="I14" s="123">
        <v>199999000</v>
      </c>
      <c r="J14" s="123">
        <v>0</v>
      </c>
      <c r="K14" s="27" t="s">
        <v>41</v>
      </c>
    </row>
    <row r="15" spans="1:13" s="8" customFormat="1" ht="18" customHeight="1" x14ac:dyDescent="0.15">
      <c r="A15" s="26" t="s">
        <v>34</v>
      </c>
      <c r="B15" s="108">
        <v>0</v>
      </c>
      <c r="C15" s="108">
        <v>0</v>
      </c>
      <c r="D15" s="71">
        <v>0</v>
      </c>
      <c r="E15" s="108">
        <v>0</v>
      </c>
      <c r="F15" s="108">
        <v>0</v>
      </c>
      <c r="G15" s="71">
        <v>0</v>
      </c>
      <c r="H15" s="108">
        <v>0</v>
      </c>
      <c r="I15" s="108">
        <v>0</v>
      </c>
      <c r="J15" s="71">
        <v>0</v>
      </c>
      <c r="K15" s="27" t="s">
        <v>34</v>
      </c>
    </row>
    <row r="16" spans="1:13" s="8" customFormat="1" ht="18" customHeight="1" x14ac:dyDescent="0.15">
      <c r="A16" s="26" t="s">
        <v>35</v>
      </c>
      <c r="B16" s="108">
        <v>0</v>
      </c>
      <c r="C16" s="108">
        <v>0</v>
      </c>
      <c r="D16" s="71">
        <v>0</v>
      </c>
      <c r="E16" s="108">
        <v>0</v>
      </c>
      <c r="F16" s="71">
        <v>0</v>
      </c>
      <c r="G16" s="71">
        <v>0</v>
      </c>
      <c r="H16" s="108">
        <v>0</v>
      </c>
      <c r="I16" s="71">
        <v>0</v>
      </c>
      <c r="J16" s="71">
        <v>0</v>
      </c>
      <c r="K16" s="27" t="s">
        <v>35</v>
      </c>
    </row>
    <row r="17" spans="1:11" s="8" customFormat="1" ht="18" customHeight="1" x14ac:dyDescent="0.15">
      <c r="A17" s="26" t="s">
        <v>36</v>
      </c>
      <c r="B17" s="108">
        <v>0</v>
      </c>
      <c r="C17" s="108">
        <v>0</v>
      </c>
      <c r="D17" s="71">
        <v>0</v>
      </c>
      <c r="E17" s="108">
        <v>0</v>
      </c>
      <c r="F17" s="71">
        <v>0</v>
      </c>
      <c r="G17" s="71">
        <v>0</v>
      </c>
      <c r="H17" s="108">
        <v>0</v>
      </c>
      <c r="I17" s="71">
        <v>0</v>
      </c>
      <c r="J17" s="71">
        <v>0</v>
      </c>
      <c r="K17" s="27" t="s">
        <v>36</v>
      </c>
    </row>
    <row r="18" spans="1:11" s="8" customFormat="1" ht="18" customHeight="1" x14ac:dyDescent="0.15">
      <c r="A18" s="28" t="s">
        <v>37</v>
      </c>
      <c r="B18" s="127">
        <v>0</v>
      </c>
      <c r="C18" s="121">
        <v>0</v>
      </c>
      <c r="D18" s="74">
        <v>0</v>
      </c>
      <c r="E18" s="121">
        <v>0</v>
      </c>
      <c r="F18" s="74">
        <v>0</v>
      </c>
      <c r="G18" s="74">
        <v>0</v>
      </c>
      <c r="H18" s="121">
        <v>0</v>
      </c>
      <c r="I18" s="74">
        <v>0</v>
      </c>
      <c r="J18" s="74">
        <v>0</v>
      </c>
      <c r="K18" s="29" t="s">
        <v>37</v>
      </c>
    </row>
    <row r="19" spans="1:11" s="42" customFormat="1" x14ac:dyDescent="0.15">
      <c r="A19" s="30" t="s">
        <v>2</v>
      </c>
      <c r="B19" s="43"/>
      <c r="C19" s="44"/>
      <c r="D19" s="45"/>
      <c r="E19" s="21"/>
      <c r="F19" s="7"/>
      <c r="G19" s="1"/>
      <c r="H19" s="1"/>
    </row>
  </sheetData>
  <mergeCells count="5">
    <mergeCell ref="K5:K6"/>
    <mergeCell ref="A5:A6"/>
    <mergeCell ref="B5:D5"/>
    <mergeCell ref="H5:J5"/>
    <mergeCell ref="E5:G5"/>
  </mergeCells>
  <phoneticPr fontId="1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A1:IU87"/>
  <sheetViews>
    <sheetView topLeftCell="C1" zoomScaleNormal="100" workbookViewId="0">
      <selection activeCell="B18" sqref="B18:D19"/>
    </sheetView>
  </sheetViews>
  <sheetFormatPr defaultRowHeight="13.5" x14ac:dyDescent="0.15"/>
  <cols>
    <col min="1" max="1" width="17.625" style="7" customWidth="1"/>
    <col min="2" max="6" width="14.125" style="7" customWidth="1"/>
    <col min="7" max="7" width="17.625" style="7" customWidth="1"/>
    <col min="8" max="8" width="15" style="7" customWidth="1"/>
    <col min="9" max="11" width="14.125" style="7" customWidth="1"/>
    <col min="12" max="12" width="3.5" style="7" customWidth="1"/>
    <col min="13" max="14" width="12.125" style="7" customWidth="1"/>
    <col min="15" max="16384" width="9" style="7"/>
  </cols>
  <sheetData>
    <row r="1" spans="1:14" s="115" customFormat="1" ht="27.75" customHeight="1" x14ac:dyDescent="0.15">
      <c r="A1" s="115" t="s">
        <v>62</v>
      </c>
      <c r="C1" s="115" t="s">
        <v>67</v>
      </c>
    </row>
    <row r="2" spans="1:14" ht="17.100000000000001" customHeight="1" x14ac:dyDescent="0.15">
      <c r="A2" s="11" t="s">
        <v>43</v>
      </c>
      <c r="B2" s="11"/>
      <c r="C2" s="11"/>
      <c r="D2" s="11"/>
      <c r="E2" s="11"/>
      <c r="F2" s="11"/>
      <c r="H2" s="5"/>
    </row>
    <row r="3" spans="1:14" s="13" customFormat="1" ht="16.5" customHeight="1" x14ac:dyDescent="0.15">
      <c r="A3" s="15" t="s">
        <v>60</v>
      </c>
      <c r="B3" s="51"/>
      <c r="C3" s="51"/>
      <c r="D3" s="55"/>
      <c r="E3" s="1"/>
      <c r="F3" s="1"/>
      <c r="H3" s="21"/>
      <c r="I3" s="7"/>
      <c r="M3" s="13" t="s">
        <v>61</v>
      </c>
    </row>
    <row r="4" spans="1:14" s="8" customFormat="1" ht="14.25" customHeight="1" thickBot="1" x14ac:dyDescent="0.2">
      <c r="A4" s="10" t="s">
        <v>22</v>
      </c>
      <c r="E4" s="1"/>
      <c r="F4" s="1"/>
    </row>
    <row r="5" spans="1:14" s="8" customFormat="1" ht="14.25" customHeight="1" thickTop="1" x14ac:dyDescent="0.15">
      <c r="A5" s="130" t="s">
        <v>0</v>
      </c>
      <c r="B5" s="132" t="e">
        <f>#REF!</f>
        <v>#REF!</v>
      </c>
      <c r="C5" s="133"/>
      <c r="D5" s="133"/>
      <c r="E5" s="132" t="e">
        <f>B5+1</f>
        <v>#REF!</v>
      </c>
      <c r="F5" s="133"/>
      <c r="G5" s="130" t="s">
        <v>0</v>
      </c>
      <c r="H5" s="46" t="e">
        <f>B5+1</f>
        <v>#REF!</v>
      </c>
      <c r="I5" s="132" t="e">
        <f>B5+2</f>
        <v>#REF!</v>
      </c>
      <c r="J5" s="133"/>
      <c r="K5" s="133"/>
      <c r="L5" s="1"/>
      <c r="M5" s="136" t="e">
        <f>I5</f>
        <v>#REF!</v>
      </c>
      <c r="N5" s="137"/>
    </row>
    <row r="6" spans="1:14" s="8" customFormat="1" ht="14.25" customHeight="1" x14ac:dyDescent="0.15">
      <c r="A6" s="131"/>
      <c r="B6" s="22" t="s">
        <v>10</v>
      </c>
      <c r="C6" s="22" t="s">
        <v>11</v>
      </c>
      <c r="D6" s="24" t="s">
        <v>12</v>
      </c>
      <c r="E6" s="22" t="s">
        <v>10</v>
      </c>
      <c r="F6" s="24" t="s">
        <v>11</v>
      </c>
      <c r="G6" s="131"/>
      <c r="H6" s="36" t="s">
        <v>12</v>
      </c>
      <c r="I6" s="22" t="s">
        <v>10</v>
      </c>
      <c r="J6" s="22" t="s">
        <v>11</v>
      </c>
      <c r="K6" s="24" t="s">
        <v>12</v>
      </c>
      <c r="L6" s="1"/>
      <c r="M6" s="52" t="s">
        <v>44</v>
      </c>
      <c r="N6" s="53" t="s">
        <v>45</v>
      </c>
    </row>
    <row r="7" spans="1:14" s="8" customFormat="1" ht="14.25" customHeight="1" x14ac:dyDescent="0.15">
      <c r="A7" s="47" t="s">
        <v>27</v>
      </c>
      <c r="B7" s="103">
        <v>120637000</v>
      </c>
      <c r="C7" s="103">
        <v>127929000</v>
      </c>
      <c r="D7" s="103">
        <v>121796636</v>
      </c>
      <c r="E7" s="103">
        <v>106500000</v>
      </c>
      <c r="F7" s="103">
        <v>116561000</v>
      </c>
      <c r="G7" s="47" t="s">
        <v>27</v>
      </c>
      <c r="H7" s="104">
        <v>113136089</v>
      </c>
      <c r="I7" s="103"/>
      <c r="J7" s="103"/>
      <c r="K7" s="103"/>
      <c r="L7" s="1"/>
      <c r="M7" s="54">
        <f>SUM(M8:M12)</f>
        <v>116561000</v>
      </c>
      <c r="N7" s="54">
        <f>SUM(N8:N13)</f>
        <v>113136089</v>
      </c>
    </row>
    <row r="8" spans="1:14" s="8" customFormat="1" ht="14.25" customHeight="1" x14ac:dyDescent="0.15">
      <c r="A8" s="26" t="s">
        <v>46</v>
      </c>
      <c r="B8" s="94">
        <v>19800000</v>
      </c>
      <c r="C8" s="105">
        <v>19800000</v>
      </c>
      <c r="D8" s="105">
        <v>18919300</v>
      </c>
      <c r="E8" s="94">
        <v>19200000</v>
      </c>
      <c r="F8" s="94">
        <v>19200000</v>
      </c>
      <c r="G8" s="26" t="s">
        <v>46</v>
      </c>
      <c r="H8" s="102">
        <v>17956900</v>
      </c>
      <c r="I8" s="94"/>
      <c r="J8" s="94"/>
      <c r="K8" s="94"/>
      <c r="L8" s="1"/>
      <c r="M8" s="54">
        <f>'7-27(廃止)'!C8</f>
        <v>19200000</v>
      </c>
      <c r="N8" s="54">
        <f>'7-27(廃止)'!D8</f>
        <v>17956900</v>
      </c>
    </row>
    <row r="9" spans="1:14" s="8" customFormat="1" ht="14.25" customHeight="1" x14ac:dyDescent="0.15">
      <c r="A9" s="26" t="s">
        <v>47</v>
      </c>
      <c r="B9" s="94">
        <v>19506000</v>
      </c>
      <c r="C9" s="105">
        <v>19506000</v>
      </c>
      <c r="D9" s="105">
        <v>15644693</v>
      </c>
      <c r="E9" s="94">
        <v>18514000</v>
      </c>
      <c r="F9" s="94">
        <v>18514000</v>
      </c>
      <c r="G9" s="26" t="s">
        <v>47</v>
      </c>
      <c r="H9" s="102">
        <v>16252312</v>
      </c>
      <c r="I9" s="94"/>
      <c r="J9" s="94"/>
      <c r="K9" s="94"/>
      <c r="L9" s="1"/>
      <c r="M9" s="54">
        <f>'7-27(廃止)'!C11</f>
        <v>18514000</v>
      </c>
      <c r="N9" s="54">
        <f>'7-27(廃止)'!D11</f>
        <v>16252312</v>
      </c>
    </row>
    <row r="10" spans="1:14" s="8" customFormat="1" ht="14.25" customHeight="1" x14ac:dyDescent="0.15">
      <c r="A10" s="26" t="s">
        <v>3</v>
      </c>
      <c r="B10" s="94">
        <v>13305000</v>
      </c>
      <c r="C10" s="105">
        <v>13305000</v>
      </c>
      <c r="D10" s="105">
        <v>11780000</v>
      </c>
      <c r="E10" s="94">
        <v>12079000</v>
      </c>
      <c r="F10" s="94">
        <v>12079000</v>
      </c>
      <c r="G10" s="26" t="s">
        <v>3</v>
      </c>
      <c r="H10" s="102">
        <v>9768602</v>
      </c>
      <c r="I10" s="94"/>
      <c r="J10" s="94"/>
      <c r="K10" s="94"/>
      <c r="L10" s="1"/>
      <c r="M10" s="54">
        <f>'7-27(廃止)'!C14</f>
        <v>12079000</v>
      </c>
      <c r="N10" s="54">
        <f>'7-27(廃止)'!D14</f>
        <v>9768602</v>
      </c>
    </row>
    <row r="11" spans="1:14" s="8" customFormat="1" ht="14.25" customHeight="1" x14ac:dyDescent="0.15">
      <c r="A11" s="26" t="s">
        <v>5</v>
      </c>
      <c r="B11" s="94">
        <v>67816000</v>
      </c>
      <c r="C11" s="105">
        <v>75108000</v>
      </c>
      <c r="D11" s="105">
        <v>75108893</v>
      </c>
      <c r="E11" s="94">
        <v>54139000</v>
      </c>
      <c r="F11" s="94">
        <v>64200000</v>
      </c>
      <c r="G11" s="26" t="s">
        <v>5</v>
      </c>
      <c r="H11" s="102">
        <v>64200593</v>
      </c>
      <c r="I11" s="94"/>
      <c r="J11" s="94"/>
      <c r="K11" s="94"/>
      <c r="L11" s="1"/>
      <c r="M11" s="54">
        <f>'7-27(廃止)'!C17</f>
        <v>64200000</v>
      </c>
      <c r="N11" s="54">
        <f>'7-27(廃止)'!D17</f>
        <v>64200593</v>
      </c>
    </row>
    <row r="12" spans="1:14" s="8" customFormat="1" ht="14.25" customHeight="1" x14ac:dyDescent="0.15">
      <c r="A12" s="63" t="s">
        <v>21</v>
      </c>
      <c r="B12" s="120">
        <v>210000</v>
      </c>
      <c r="C12" s="97">
        <v>210000</v>
      </c>
      <c r="D12" s="97">
        <v>343750</v>
      </c>
      <c r="E12" s="120">
        <v>2568000</v>
      </c>
      <c r="F12" s="120">
        <v>2568000</v>
      </c>
      <c r="G12" s="63" t="s">
        <v>21</v>
      </c>
      <c r="H12" s="120">
        <v>3958287</v>
      </c>
      <c r="I12" s="120"/>
      <c r="J12" s="120"/>
      <c r="K12" s="120"/>
      <c r="L12" s="1"/>
      <c r="M12" s="54">
        <f>'7-27(廃止)'!C20</f>
        <v>2568000</v>
      </c>
      <c r="N12" s="54">
        <f>'7-27(廃止)'!D20</f>
        <v>3958287</v>
      </c>
    </row>
    <row r="13" spans="1:14" s="8" customFormat="1" ht="14.25" customHeight="1" x14ac:dyDescent="0.15">
      <c r="A13" s="49" t="s">
        <v>17</v>
      </c>
      <c r="B13" s="107" t="s">
        <v>1</v>
      </c>
      <c r="C13" s="99" t="s">
        <v>1</v>
      </c>
      <c r="D13" s="99" t="s">
        <v>1</v>
      </c>
      <c r="E13" s="107">
        <v>0</v>
      </c>
      <c r="F13" s="107">
        <v>0</v>
      </c>
      <c r="G13" s="49" t="s">
        <v>17</v>
      </c>
      <c r="H13" s="107">
        <v>999395</v>
      </c>
      <c r="I13" s="107"/>
      <c r="J13" s="107"/>
      <c r="K13" s="107"/>
      <c r="L13" s="1"/>
      <c r="M13" s="54">
        <f>'7-27(廃止)'!C23</f>
        <v>0</v>
      </c>
      <c r="N13" s="54">
        <f>'7-27(廃止)'!E23</f>
        <v>999395</v>
      </c>
    </row>
    <row r="14" spans="1:14" s="8" customFormat="1" ht="15" customHeight="1" x14ac:dyDescent="0.15">
      <c r="E14" s="1"/>
      <c r="F14" s="1"/>
      <c r="H14" s="20"/>
    </row>
    <row r="15" spans="1:14" s="13" customFormat="1" ht="16.5" customHeight="1" x14ac:dyDescent="0.15">
      <c r="A15" s="15" t="s">
        <v>42</v>
      </c>
      <c r="B15" s="51"/>
      <c r="C15" s="51"/>
      <c r="D15" s="55"/>
      <c r="E15" s="1"/>
      <c r="F15" s="1"/>
      <c r="H15" s="21"/>
      <c r="I15" s="7"/>
    </row>
    <row r="16" spans="1:14" s="57" customFormat="1" ht="15" customHeight="1" x14ac:dyDescent="0.15">
      <c r="A16" s="10" t="s">
        <v>22</v>
      </c>
      <c r="B16" s="19"/>
      <c r="C16" s="19"/>
      <c r="D16" s="19"/>
      <c r="E16" s="6"/>
      <c r="F16" s="6"/>
      <c r="H16" s="56"/>
      <c r="I16" s="9"/>
    </row>
    <row r="17" spans="1:255" s="57" customFormat="1" ht="3.75" customHeight="1" thickBot="1" x14ac:dyDescent="0.2">
      <c r="A17" s="12"/>
      <c r="B17" s="19"/>
      <c r="C17" s="19"/>
      <c r="D17" s="19"/>
      <c r="E17" s="6"/>
      <c r="F17" s="6"/>
      <c r="H17" s="56"/>
      <c r="I17" s="9"/>
    </row>
    <row r="18" spans="1:255" s="57" customFormat="1" ht="15" customHeight="1" thickTop="1" x14ac:dyDescent="0.15">
      <c r="A18" s="130" t="s">
        <v>0</v>
      </c>
      <c r="B18" s="132">
        <v>27</v>
      </c>
      <c r="C18" s="133"/>
      <c r="D18" s="133"/>
      <c r="E18" s="132">
        <f>B18+1</f>
        <v>28</v>
      </c>
      <c r="F18" s="133"/>
      <c r="G18" s="130" t="s">
        <v>0</v>
      </c>
      <c r="H18" s="46">
        <f>B18+1</f>
        <v>28</v>
      </c>
      <c r="I18" s="132">
        <f>B18+2</f>
        <v>29</v>
      </c>
      <c r="J18" s="133"/>
      <c r="K18" s="133"/>
      <c r="L18" s="58"/>
      <c r="M18" s="138">
        <f>I18</f>
        <v>29</v>
      </c>
      <c r="N18" s="139"/>
    </row>
    <row r="19" spans="1:255" s="57" customFormat="1" ht="15" customHeight="1" x14ac:dyDescent="0.15">
      <c r="A19" s="131"/>
      <c r="B19" s="22" t="s">
        <v>10</v>
      </c>
      <c r="C19" s="22" t="s">
        <v>11</v>
      </c>
      <c r="D19" s="24" t="s">
        <v>12</v>
      </c>
      <c r="E19" s="22" t="s">
        <v>10</v>
      </c>
      <c r="F19" s="24" t="s">
        <v>11</v>
      </c>
      <c r="G19" s="131"/>
      <c r="H19" s="36" t="s">
        <v>12</v>
      </c>
      <c r="I19" s="22" t="s">
        <v>10</v>
      </c>
      <c r="J19" s="22" t="s">
        <v>11</v>
      </c>
      <c r="K19" s="24" t="s">
        <v>12</v>
      </c>
      <c r="L19" s="6"/>
      <c r="M19" s="59" t="s">
        <v>44</v>
      </c>
      <c r="N19" s="60" t="s">
        <v>45</v>
      </c>
    </row>
    <row r="20" spans="1:255" s="57" customFormat="1" ht="15" customHeight="1" x14ac:dyDescent="0.15">
      <c r="A20" s="47" t="s">
        <v>27</v>
      </c>
      <c r="B20" s="103">
        <v>120637000</v>
      </c>
      <c r="C20" s="103">
        <v>127929000</v>
      </c>
      <c r="D20" s="103">
        <v>57596043</v>
      </c>
      <c r="E20" s="103">
        <v>106500000</v>
      </c>
      <c r="F20" s="103">
        <v>116561000</v>
      </c>
      <c r="G20" s="47" t="s">
        <v>27</v>
      </c>
      <c r="H20" s="104">
        <v>71696938</v>
      </c>
      <c r="I20" s="103"/>
      <c r="J20" s="103"/>
      <c r="K20" s="103"/>
      <c r="L20" s="6"/>
      <c r="M20" s="50">
        <f>SUM(M21:M22)</f>
        <v>116561000</v>
      </c>
      <c r="N20" s="50">
        <f>SUM(N21:N22)</f>
        <v>71696938</v>
      </c>
    </row>
    <row r="21" spans="1:255" s="57" customFormat="1" ht="15" customHeight="1" x14ac:dyDescent="0.15">
      <c r="A21" s="26" t="s">
        <v>32</v>
      </c>
      <c r="B21" s="94">
        <v>73790000</v>
      </c>
      <c r="C21" s="105">
        <v>73790000</v>
      </c>
      <c r="D21" s="105">
        <v>57596043</v>
      </c>
      <c r="E21" s="94">
        <v>73720000</v>
      </c>
      <c r="F21" s="94">
        <v>73720000</v>
      </c>
      <c r="G21" s="26" t="s">
        <v>32</v>
      </c>
      <c r="H21" s="102">
        <v>71696938</v>
      </c>
      <c r="I21" s="94"/>
      <c r="J21" s="94"/>
      <c r="K21" s="94"/>
      <c r="L21" s="6"/>
      <c r="M21" s="50">
        <f>'7-27(廃止)'!C34</f>
        <v>73720000</v>
      </c>
      <c r="N21" s="50">
        <f>'7-27(廃止)'!D34</f>
        <v>71696938</v>
      </c>
    </row>
    <row r="22" spans="1:255" s="57" customFormat="1" ht="15" customHeight="1" x14ac:dyDescent="0.15">
      <c r="A22" s="28" t="s">
        <v>41</v>
      </c>
      <c r="B22" s="106">
        <v>46847000</v>
      </c>
      <c r="C22" s="99">
        <v>54139000</v>
      </c>
      <c r="D22" s="99">
        <v>0</v>
      </c>
      <c r="E22" s="98">
        <v>32780000</v>
      </c>
      <c r="F22" s="98">
        <v>42841000</v>
      </c>
      <c r="G22" s="28" t="s">
        <v>41</v>
      </c>
      <c r="H22" s="98">
        <v>0</v>
      </c>
      <c r="I22" s="98"/>
      <c r="J22" s="98"/>
      <c r="K22" s="98"/>
      <c r="L22" s="6"/>
      <c r="M22" s="50">
        <f>'7-27(廃止)'!C37</f>
        <v>42841000</v>
      </c>
      <c r="N22" s="50">
        <f>'7-27(廃止)'!D37</f>
        <v>0</v>
      </c>
    </row>
    <row r="23" spans="1:255" s="57" customFormat="1" ht="15" customHeight="1" x14ac:dyDescent="0.15">
      <c r="A23" s="30"/>
      <c r="B23" s="2"/>
      <c r="C23" s="2"/>
      <c r="D23" s="2"/>
      <c r="E23" s="2"/>
      <c r="F23" s="2"/>
      <c r="G23" s="30" t="s">
        <v>2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</row>
    <row r="24" spans="1:255" s="13" customFormat="1" ht="11.25" customHeight="1" x14ac:dyDescent="0.15">
      <c r="A24" s="8"/>
      <c r="B24" s="51"/>
      <c r="C24" s="51"/>
      <c r="D24" s="51"/>
      <c r="E24" s="1"/>
      <c r="F24" s="1"/>
      <c r="I24" s="3"/>
    </row>
    <row r="25" spans="1:255" s="8" customFormat="1" ht="9.9499999999999993" customHeight="1" x14ac:dyDescent="0.15">
      <c r="A25" s="1"/>
      <c r="B25" s="1"/>
      <c r="C25" s="1"/>
      <c r="D25" s="1"/>
      <c r="E25" s="1"/>
      <c r="F25" s="1"/>
    </row>
    <row r="26" spans="1:255" s="13" customFormat="1" ht="17.100000000000001" customHeight="1" x14ac:dyDescent="0.15">
      <c r="A26" s="1"/>
      <c r="B26" s="1"/>
      <c r="C26" s="1"/>
      <c r="D26" s="1"/>
      <c r="E26" s="1"/>
      <c r="F26" s="1"/>
    </row>
    <row r="27" spans="1:255" s="8" customFormat="1" ht="17.100000000000001" customHeight="1" x14ac:dyDescent="0.15">
      <c r="A27" s="1"/>
      <c r="B27" s="1"/>
      <c r="C27" s="1"/>
      <c r="D27" s="1"/>
      <c r="E27" s="1"/>
      <c r="F27" s="1"/>
    </row>
    <row r="28" spans="1:255" s="8" customFormat="1" ht="9.9499999999999993" customHeight="1" x14ac:dyDescent="0.15">
      <c r="A28" s="1"/>
      <c r="B28" s="1"/>
      <c r="C28" s="1"/>
      <c r="D28" s="1"/>
      <c r="E28" s="1"/>
      <c r="F28" s="1"/>
    </row>
    <row r="29" spans="1:255" s="13" customFormat="1" ht="17.100000000000001" customHeight="1" x14ac:dyDescent="0.15">
      <c r="A29" s="1"/>
      <c r="B29" s="1"/>
      <c r="C29" s="1"/>
      <c r="D29" s="1"/>
      <c r="E29" s="1"/>
      <c r="F29" s="1"/>
    </row>
    <row r="30" spans="1:255" s="8" customFormat="1" ht="17.100000000000001" customHeight="1" x14ac:dyDescent="0.15">
      <c r="A30" s="1"/>
      <c r="B30" s="1"/>
      <c r="C30" s="1"/>
      <c r="D30" s="1"/>
      <c r="E30" s="1"/>
      <c r="F30" s="1"/>
    </row>
    <row r="31" spans="1:255" s="8" customFormat="1" ht="9.75" customHeight="1" x14ac:dyDescent="0.15">
      <c r="A31" s="1"/>
      <c r="B31" s="1"/>
      <c r="C31" s="1"/>
      <c r="D31" s="1"/>
      <c r="E31" s="1"/>
      <c r="F31" s="1"/>
    </row>
    <row r="32" spans="1:255" s="13" customFormat="1" ht="17.100000000000001" customHeight="1" x14ac:dyDescent="0.15">
      <c r="A32" s="1"/>
      <c r="B32" s="1"/>
      <c r="C32" s="1"/>
      <c r="D32" s="1"/>
      <c r="E32" s="1"/>
      <c r="F32" s="1"/>
    </row>
    <row r="33" spans="1:9" s="8" customFormat="1" ht="17.100000000000001" customHeight="1" x14ac:dyDescent="0.15">
      <c r="A33" s="1"/>
      <c r="B33" s="1"/>
      <c r="C33" s="1"/>
      <c r="D33" s="1"/>
      <c r="E33" s="1"/>
      <c r="F33" s="1"/>
    </row>
    <row r="34" spans="1:9" s="8" customFormat="1" ht="9.9499999999999993" customHeight="1" x14ac:dyDescent="0.15">
      <c r="A34" s="1"/>
      <c r="B34" s="1"/>
      <c r="C34" s="1"/>
      <c r="D34" s="1"/>
      <c r="E34" s="1"/>
      <c r="F34" s="1"/>
    </row>
    <row r="35" spans="1:9" s="13" customFormat="1" ht="17.100000000000001" customHeight="1" x14ac:dyDescent="0.15">
      <c r="A35" s="1"/>
      <c r="B35" s="1"/>
      <c r="C35" s="1"/>
      <c r="D35" s="1"/>
      <c r="E35" s="1"/>
      <c r="F35" s="1"/>
    </row>
    <row r="36" spans="1:9" s="8" customFormat="1" ht="17.100000000000001" customHeight="1" x14ac:dyDescent="0.15">
      <c r="A36" s="1"/>
      <c r="B36" s="1"/>
      <c r="C36" s="1"/>
      <c r="D36" s="1"/>
      <c r="E36" s="1"/>
      <c r="F36" s="1"/>
    </row>
    <row r="37" spans="1:9" s="8" customFormat="1" ht="9.9499999999999993" customHeight="1" x14ac:dyDescent="0.15">
      <c r="A37" s="1"/>
      <c r="B37" s="1"/>
      <c r="C37" s="1"/>
      <c r="D37" s="1"/>
      <c r="E37" s="1"/>
      <c r="F37" s="1"/>
    </row>
    <row r="38" spans="1:9" s="13" customFormat="1" ht="17.100000000000001" customHeight="1" x14ac:dyDescent="0.15">
      <c r="A38" s="1"/>
      <c r="B38" s="1"/>
      <c r="C38" s="1"/>
      <c r="D38" s="1"/>
      <c r="E38" s="1"/>
      <c r="F38" s="1"/>
    </row>
    <row r="39" spans="1:9" s="8" customFormat="1" ht="17.100000000000001" customHeight="1" x14ac:dyDescent="0.15">
      <c r="A39" s="1"/>
      <c r="B39" s="1"/>
      <c r="C39" s="1"/>
      <c r="D39" s="1"/>
      <c r="E39" s="1"/>
      <c r="F39" s="1"/>
    </row>
    <row r="40" spans="1:9" s="8" customFormat="1" ht="9.9499999999999993" customHeight="1" x14ac:dyDescent="0.15">
      <c r="A40" s="1"/>
      <c r="B40" s="1"/>
      <c r="C40" s="1"/>
      <c r="D40" s="1"/>
      <c r="E40" s="1"/>
      <c r="F40" s="1"/>
    </row>
    <row r="41" spans="1:9" s="13" customFormat="1" ht="17.100000000000001" customHeight="1" x14ac:dyDescent="0.15">
      <c r="A41" s="1"/>
      <c r="B41" s="1"/>
      <c r="C41" s="1"/>
      <c r="D41" s="1"/>
      <c r="E41" s="1"/>
      <c r="F41" s="1"/>
    </row>
    <row r="42" spans="1:9" s="8" customFormat="1" ht="17.100000000000001" customHeight="1" x14ac:dyDescent="0.15">
      <c r="A42" s="1"/>
      <c r="B42" s="1"/>
      <c r="C42" s="1"/>
      <c r="D42" s="1"/>
      <c r="E42" s="1"/>
      <c r="F42" s="1"/>
    </row>
    <row r="43" spans="1:9" s="8" customFormat="1" ht="17.100000000000001" customHeight="1" x14ac:dyDescent="0.15">
      <c r="A43" s="1"/>
      <c r="B43" s="1"/>
      <c r="C43" s="1"/>
      <c r="D43" s="1"/>
      <c r="E43" s="1"/>
      <c r="F43" s="1"/>
    </row>
    <row r="44" spans="1:9" s="20" customFormat="1" ht="17.100000000000001" customHeight="1" x14ac:dyDescent="0.15">
      <c r="A44" s="1"/>
      <c r="B44" s="1"/>
      <c r="C44" s="1"/>
      <c r="D44" s="1"/>
      <c r="E44" s="1"/>
      <c r="F44" s="1"/>
      <c r="H44" s="13">
        <f>D44-C44</f>
        <v>0</v>
      </c>
      <c r="I44" s="13"/>
    </row>
    <row r="45" spans="1:9" s="20" customFormat="1" ht="15" customHeight="1" x14ac:dyDescent="0.15">
      <c r="A45" s="1"/>
      <c r="B45" s="1"/>
      <c r="C45" s="1"/>
      <c r="D45" s="1"/>
      <c r="E45" s="1"/>
      <c r="F45" s="1"/>
      <c r="H45" s="13">
        <f>D45-C45</f>
        <v>0</v>
      </c>
      <c r="I45" s="13"/>
    </row>
    <row r="46" spans="1:9" s="20" customFormat="1" ht="17.100000000000001" customHeight="1" x14ac:dyDescent="0.15">
      <c r="A46" s="1"/>
      <c r="B46" s="1"/>
      <c r="C46" s="1"/>
      <c r="D46" s="1"/>
      <c r="E46" s="1"/>
      <c r="F46" s="1"/>
      <c r="H46" s="13">
        <f>D46-C46</f>
        <v>0</v>
      </c>
      <c r="I46" s="13"/>
    </row>
    <row r="47" spans="1:9" s="20" customFormat="1" ht="17.100000000000001" customHeight="1" x14ac:dyDescent="0.15">
      <c r="A47" s="1"/>
      <c r="B47" s="1"/>
      <c r="C47" s="1"/>
      <c r="D47" s="1"/>
      <c r="E47" s="1"/>
      <c r="F47" s="1"/>
      <c r="H47" s="13">
        <f>D47-C47</f>
        <v>0</v>
      </c>
      <c r="I47" s="13"/>
    </row>
    <row r="48" spans="1:9" s="20" customFormat="1" ht="17.100000000000001" customHeight="1" x14ac:dyDescent="0.15">
      <c r="A48" s="1"/>
      <c r="B48" s="1"/>
      <c r="C48" s="1"/>
      <c r="D48" s="1"/>
      <c r="E48" s="1"/>
      <c r="F48" s="1"/>
      <c r="H48" s="13">
        <f>D48-C48</f>
        <v>0</v>
      </c>
      <c r="I48" s="13"/>
    </row>
    <row r="49" spans="1:9" s="8" customFormat="1" ht="17.100000000000001" customHeight="1" x14ac:dyDescent="0.15">
      <c r="A49" s="1"/>
      <c r="B49" s="1"/>
      <c r="C49" s="1"/>
      <c r="D49" s="1"/>
      <c r="E49" s="1"/>
      <c r="F49" s="1"/>
      <c r="H49" s="13"/>
      <c r="I49" s="13"/>
    </row>
    <row r="50" spans="1:9" s="8" customFormat="1" ht="17.100000000000001" customHeight="1" x14ac:dyDescent="0.15">
      <c r="A50" s="1"/>
      <c r="B50" s="1"/>
      <c r="C50" s="1"/>
      <c r="D50" s="1"/>
      <c r="E50" s="1"/>
      <c r="F50" s="1"/>
      <c r="H50" s="13"/>
      <c r="I50" s="13"/>
    </row>
    <row r="51" spans="1:9" s="13" customFormat="1" ht="17.100000000000001" customHeight="1" x14ac:dyDescent="0.15">
      <c r="A51" s="1"/>
      <c r="B51" s="1"/>
      <c r="C51" s="1"/>
      <c r="D51" s="1"/>
      <c r="E51" s="1"/>
      <c r="F51" s="1"/>
    </row>
    <row r="52" spans="1:9" s="8" customFormat="1" ht="17.100000000000001" customHeight="1" x14ac:dyDescent="0.15">
      <c r="A52" s="1"/>
      <c r="B52" s="1"/>
      <c r="C52" s="1"/>
      <c r="D52" s="1"/>
      <c r="E52" s="1"/>
      <c r="F52" s="1"/>
    </row>
    <row r="53" spans="1:9" s="8" customFormat="1" ht="17.100000000000001" customHeight="1" x14ac:dyDescent="0.15">
      <c r="A53" s="1"/>
      <c r="B53" s="1"/>
      <c r="C53" s="1"/>
      <c r="D53" s="1"/>
      <c r="E53" s="1"/>
      <c r="F53" s="1"/>
    </row>
    <row r="54" spans="1:9" s="8" customFormat="1" ht="17.100000000000001" customHeight="1" x14ac:dyDescent="0.15">
      <c r="A54" s="1"/>
      <c r="B54" s="1"/>
      <c r="C54" s="1"/>
      <c r="D54" s="1"/>
      <c r="E54" s="1"/>
      <c r="F54" s="1"/>
    </row>
    <row r="55" spans="1:9" s="8" customFormat="1" ht="9.9499999999999993" customHeight="1" x14ac:dyDescent="0.15">
      <c r="A55" s="1"/>
      <c r="B55" s="1"/>
      <c r="C55" s="1"/>
      <c r="D55" s="1"/>
      <c r="E55" s="1"/>
      <c r="F55" s="1"/>
    </row>
    <row r="56" spans="1:9" s="13" customFormat="1" ht="17.100000000000001" customHeight="1" x14ac:dyDescent="0.15">
      <c r="A56" s="1"/>
      <c r="B56" s="1"/>
      <c r="C56" s="1"/>
      <c r="D56" s="1"/>
      <c r="E56" s="1"/>
      <c r="F56" s="1"/>
    </row>
    <row r="57" spans="1:9" s="8" customFormat="1" ht="17.100000000000001" customHeight="1" x14ac:dyDescent="0.15">
      <c r="A57" s="1"/>
      <c r="B57" s="1"/>
      <c r="C57" s="1"/>
      <c r="D57" s="1"/>
      <c r="E57" s="1"/>
      <c r="F57" s="1"/>
    </row>
    <row r="58" spans="1:9" s="8" customFormat="1" ht="17.100000000000001" customHeight="1" x14ac:dyDescent="0.15">
      <c r="A58" s="1"/>
      <c r="B58" s="1"/>
      <c r="C58" s="1"/>
      <c r="D58" s="1"/>
      <c r="E58" s="1"/>
      <c r="F58" s="1"/>
    </row>
    <row r="59" spans="1:9" s="8" customFormat="1" ht="17.100000000000001" customHeight="1" x14ac:dyDescent="0.15">
      <c r="A59" s="1"/>
      <c r="B59" s="1"/>
      <c r="C59" s="1"/>
      <c r="D59" s="1"/>
      <c r="E59" s="1"/>
      <c r="F59" s="1"/>
    </row>
    <row r="60" spans="1:9" s="8" customFormat="1" ht="9.9499999999999993" customHeight="1" x14ac:dyDescent="0.15">
      <c r="A60" s="1"/>
      <c r="B60" s="1"/>
      <c r="C60" s="1"/>
      <c r="D60" s="1"/>
      <c r="E60" s="1"/>
      <c r="F60" s="1"/>
    </row>
    <row r="61" spans="1:9" s="13" customFormat="1" ht="17.100000000000001" customHeight="1" x14ac:dyDescent="0.15">
      <c r="A61" s="1"/>
      <c r="B61" s="1"/>
      <c r="C61" s="1"/>
      <c r="D61" s="1"/>
      <c r="E61" s="1"/>
      <c r="F61" s="1"/>
    </row>
    <row r="62" spans="1:9" s="8" customFormat="1" ht="17.100000000000001" customHeight="1" x14ac:dyDescent="0.15">
      <c r="A62" s="1"/>
      <c r="B62" s="1"/>
      <c r="C62" s="1"/>
      <c r="D62" s="1"/>
      <c r="E62" s="1"/>
      <c r="F62" s="1"/>
    </row>
    <row r="63" spans="1:9" s="8" customFormat="1" ht="17.100000000000001" customHeight="1" x14ac:dyDescent="0.15">
      <c r="A63" s="1"/>
      <c r="B63" s="1"/>
      <c r="C63" s="1"/>
      <c r="D63" s="1"/>
      <c r="E63" s="1"/>
      <c r="F63" s="1"/>
    </row>
    <row r="64" spans="1:9" s="8" customFormat="1" ht="9.9499999999999993" customHeight="1" x14ac:dyDescent="0.15">
      <c r="A64" s="1"/>
      <c r="B64" s="1"/>
      <c r="C64" s="1"/>
      <c r="D64" s="1"/>
      <c r="E64" s="1"/>
      <c r="F64" s="1"/>
    </row>
    <row r="65" spans="1:6" s="13" customFormat="1" ht="17.100000000000001" customHeight="1" x14ac:dyDescent="0.15">
      <c r="A65" s="1"/>
      <c r="B65" s="1"/>
      <c r="C65" s="1"/>
      <c r="D65" s="1"/>
      <c r="E65" s="1"/>
      <c r="F65" s="1"/>
    </row>
    <row r="66" spans="1:6" s="8" customFormat="1" ht="17.100000000000001" customHeight="1" x14ac:dyDescent="0.15">
      <c r="A66" s="1"/>
      <c r="B66" s="1"/>
      <c r="C66" s="1"/>
      <c r="D66" s="1"/>
      <c r="E66" s="1"/>
      <c r="F66" s="1"/>
    </row>
    <row r="67" spans="1:6" s="8" customFormat="1" ht="9.9499999999999993" customHeight="1" x14ac:dyDescent="0.15">
      <c r="A67" s="1"/>
      <c r="B67" s="1"/>
      <c r="C67" s="1"/>
      <c r="D67" s="1"/>
      <c r="E67" s="1"/>
      <c r="F67" s="1"/>
    </row>
    <row r="68" spans="1:6" s="13" customFormat="1" ht="17.100000000000001" customHeight="1" x14ac:dyDescent="0.15">
      <c r="A68" s="1"/>
      <c r="B68" s="1"/>
      <c r="C68" s="1"/>
      <c r="D68" s="1"/>
      <c r="E68" s="1"/>
      <c r="F68" s="1"/>
    </row>
    <row r="69" spans="1:6" s="8" customFormat="1" ht="17.100000000000001" customHeight="1" x14ac:dyDescent="0.15">
      <c r="A69" s="1"/>
      <c r="B69" s="1"/>
      <c r="C69" s="1"/>
      <c r="D69" s="1"/>
      <c r="E69" s="1"/>
      <c r="F69" s="1"/>
    </row>
    <row r="70" spans="1:6" s="8" customFormat="1" ht="17.100000000000001" customHeight="1" x14ac:dyDescent="0.15">
      <c r="A70" s="1"/>
      <c r="B70" s="1"/>
      <c r="C70" s="1"/>
      <c r="D70" s="1"/>
      <c r="E70" s="1"/>
      <c r="F70" s="1"/>
    </row>
    <row r="71" spans="1:6" s="8" customFormat="1" ht="9.9499999999999993" customHeight="1" x14ac:dyDescent="0.15">
      <c r="A71" s="1"/>
      <c r="B71" s="1"/>
      <c r="C71" s="1"/>
      <c r="D71" s="1"/>
      <c r="E71" s="1"/>
      <c r="F71" s="1"/>
    </row>
    <row r="72" spans="1:6" s="13" customFormat="1" ht="17.100000000000001" customHeight="1" x14ac:dyDescent="0.15">
      <c r="A72" s="1"/>
      <c r="B72" s="1"/>
      <c r="C72" s="1"/>
      <c r="D72" s="1"/>
      <c r="E72" s="1"/>
      <c r="F72" s="1"/>
    </row>
    <row r="73" spans="1:6" s="8" customFormat="1" ht="17.100000000000001" customHeight="1" x14ac:dyDescent="0.15">
      <c r="A73" s="1"/>
      <c r="B73" s="1"/>
      <c r="C73" s="1"/>
      <c r="D73" s="1"/>
      <c r="E73" s="1"/>
      <c r="F73" s="1"/>
    </row>
    <row r="74" spans="1:6" s="8" customFormat="1" ht="9.9499999999999993" customHeight="1" x14ac:dyDescent="0.15">
      <c r="A74" s="1"/>
      <c r="B74" s="1"/>
      <c r="C74" s="1"/>
      <c r="D74" s="1"/>
      <c r="E74" s="1"/>
      <c r="F74" s="1"/>
    </row>
    <row r="75" spans="1:6" s="13" customFormat="1" ht="17.100000000000001" customHeight="1" x14ac:dyDescent="0.15">
      <c r="A75" s="1"/>
      <c r="B75" s="1"/>
      <c r="C75" s="1"/>
      <c r="D75" s="1"/>
      <c r="E75" s="1"/>
      <c r="F75" s="1"/>
    </row>
    <row r="76" spans="1:6" s="8" customFormat="1" ht="17.100000000000001" customHeight="1" x14ac:dyDescent="0.15">
      <c r="A76" s="1"/>
      <c r="B76" s="1"/>
      <c r="C76" s="1"/>
      <c r="D76" s="1"/>
      <c r="E76" s="1"/>
      <c r="F76" s="1"/>
    </row>
    <row r="77" spans="1:6" s="8" customFormat="1" ht="17.100000000000001" customHeight="1" x14ac:dyDescent="0.15">
      <c r="A77" s="1"/>
      <c r="B77" s="1"/>
      <c r="C77" s="1"/>
      <c r="D77" s="1"/>
      <c r="E77" s="1"/>
      <c r="F77" s="1"/>
    </row>
    <row r="78" spans="1:6" s="8" customFormat="1" ht="17.100000000000001" customHeight="1" x14ac:dyDescent="0.15">
      <c r="A78" s="1"/>
      <c r="B78" s="1"/>
      <c r="C78" s="1"/>
      <c r="D78" s="1"/>
      <c r="E78" s="1"/>
      <c r="F78" s="1"/>
    </row>
    <row r="79" spans="1:6" s="8" customFormat="1" ht="17.100000000000001" customHeight="1" x14ac:dyDescent="0.15">
      <c r="A79" s="1"/>
      <c r="B79" s="1"/>
      <c r="C79" s="1"/>
      <c r="D79" s="1"/>
      <c r="E79" s="1"/>
      <c r="F79" s="1"/>
    </row>
    <row r="80" spans="1:6" s="8" customFormat="1" ht="17.100000000000001" customHeight="1" x14ac:dyDescent="0.15">
      <c r="A80" s="1"/>
      <c r="B80" s="1"/>
      <c r="C80" s="1"/>
      <c r="D80" s="1"/>
      <c r="E80" s="1"/>
      <c r="F80" s="1"/>
    </row>
    <row r="81" spans="1:6" s="8" customFormat="1" ht="17.100000000000001" customHeight="1" x14ac:dyDescent="0.15">
      <c r="A81" s="1"/>
      <c r="B81" s="1"/>
      <c r="C81" s="1"/>
      <c r="D81" s="1"/>
      <c r="E81" s="1"/>
      <c r="F81" s="1"/>
    </row>
    <row r="82" spans="1:6" s="8" customFormat="1" ht="9.9499999999999993" customHeight="1" x14ac:dyDescent="0.15">
      <c r="A82" s="1"/>
      <c r="B82" s="1"/>
      <c r="C82" s="1"/>
      <c r="D82" s="1"/>
      <c r="E82" s="1"/>
      <c r="F82" s="1"/>
    </row>
    <row r="83" spans="1:6" s="8" customFormat="1" ht="17.100000000000001" customHeight="1" x14ac:dyDescent="0.15">
      <c r="A83" s="1"/>
      <c r="B83" s="1"/>
      <c r="C83" s="1"/>
      <c r="D83" s="1"/>
      <c r="E83" s="1"/>
      <c r="F83" s="1"/>
    </row>
    <row r="84" spans="1:6" s="8" customFormat="1" ht="17.100000000000001" customHeight="1" x14ac:dyDescent="0.15">
      <c r="A84" s="1"/>
      <c r="B84" s="1"/>
      <c r="C84" s="1"/>
      <c r="D84" s="1"/>
      <c r="E84" s="1"/>
      <c r="F84" s="1"/>
    </row>
    <row r="85" spans="1:6" s="8" customFormat="1" ht="17.25" customHeight="1" x14ac:dyDescent="0.15">
      <c r="A85" s="1"/>
      <c r="B85" s="1"/>
      <c r="C85" s="1"/>
      <c r="D85" s="1"/>
      <c r="E85" s="1"/>
      <c r="F85" s="1"/>
    </row>
    <row r="86" spans="1:6" x14ac:dyDescent="0.15">
      <c r="A86" s="1"/>
      <c r="B86" s="1"/>
      <c r="C86" s="1"/>
      <c r="D86" s="1"/>
      <c r="E86" s="1"/>
      <c r="F86" s="1"/>
    </row>
    <row r="87" spans="1:6" x14ac:dyDescent="0.15">
      <c r="B87" s="32"/>
      <c r="F87" s="33"/>
    </row>
  </sheetData>
  <mergeCells count="12">
    <mergeCell ref="G5:G6"/>
    <mergeCell ref="G18:G19"/>
    <mergeCell ref="M5:N5"/>
    <mergeCell ref="M18:N18"/>
    <mergeCell ref="A5:A6"/>
    <mergeCell ref="B5:D5"/>
    <mergeCell ref="A18:A19"/>
    <mergeCell ref="B18:D18"/>
    <mergeCell ref="I5:K5"/>
    <mergeCell ref="E5:F5"/>
    <mergeCell ref="I18:K18"/>
    <mergeCell ref="E18:F18"/>
  </mergeCells>
  <phoneticPr fontId="1"/>
  <pageMargins left="0.78700000000000003" right="0.78700000000000003" top="0.98399999999999999" bottom="0.98399999999999999" header="0.51200000000000001" footer="0.51200000000000001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</sheetPr>
  <dimension ref="A1:I39"/>
  <sheetViews>
    <sheetView topLeftCell="A19" workbookViewId="0">
      <selection activeCell="J39" sqref="J39"/>
    </sheetView>
  </sheetViews>
  <sheetFormatPr defaultRowHeight="13.5" x14ac:dyDescent="0.15"/>
  <cols>
    <col min="1" max="1" width="3.75" style="1" customWidth="1"/>
    <col min="2" max="2" width="21.875" style="1" customWidth="1"/>
    <col min="3" max="6" width="15.75" style="1" customWidth="1"/>
    <col min="7" max="7" width="1.625" style="1" customWidth="1"/>
    <col min="8" max="8" width="1.375" style="1" customWidth="1"/>
    <col min="9" max="16384" width="9" style="1"/>
  </cols>
  <sheetData>
    <row r="1" spans="1:9" ht="18.75" customHeight="1" x14ac:dyDescent="0.15">
      <c r="A1" s="65" t="s">
        <v>66</v>
      </c>
    </row>
    <row r="2" spans="1:9" s="85" customFormat="1" ht="18.75" customHeight="1" x14ac:dyDescent="0.15">
      <c r="A2" s="68" t="s">
        <v>53</v>
      </c>
      <c r="B2" s="68"/>
      <c r="C2" s="75"/>
    </row>
    <row r="3" spans="1:9" ht="14.25" customHeight="1" thickBot="1" x14ac:dyDescent="0.2">
      <c r="A3" s="76" t="s">
        <v>22</v>
      </c>
      <c r="B3" s="66"/>
      <c r="C3" s="66"/>
      <c r="D3" s="66"/>
      <c r="E3" s="66"/>
      <c r="F3" s="67"/>
    </row>
    <row r="4" spans="1:9" ht="14.25" customHeight="1" thickTop="1" x14ac:dyDescent="0.15">
      <c r="A4" s="147" t="s">
        <v>0</v>
      </c>
      <c r="B4" s="148"/>
      <c r="C4" s="142" t="e">
        <f>#REF!</f>
        <v>#REF!</v>
      </c>
      <c r="D4" s="143"/>
      <c r="E4" s="144"/>
      <c r="F4" s="61" t="e">
        <f>C4+1</f>
        <v>#REF!</v>
      </c>
      <c r="I4" s="4" t="s">
        <v>57</v>
      </c>
    </row>
    <row r="5" spans="1:9" ht="14.25" customHeight="1" x14ac:dyDescent="0.15">
      <c r="A5" s="149"/>
      <c r="B5" s="150"/>
      <c r="C5" s="77" t="s">
        <v>11</v>
      </c>
      <c r="D5" s="62" t="s">
        <v>48</v>
      </c>
      <c r="E5" s="62" t="s">
        <v>49</v>
      </c>
      <c r="F5" s="25" t="s">
        <v>50</v>
      </c>
    </row>
    <row r="6" spans="1:9" ht="14.25" customHeight="1" x14ac:dyDescent="0.15">
      <c r="A6" s="151" t="s">
        <v>13</v>
      </c>
      <c r="B6" s="152"/>
      <c r="C6" s="92">
        <f>SUM(C8,C11,C14,J13,C17,C20)</f>
        <v>116561000</v>
      </c>
      <c r="D6" s="92">
        <f>SUM(D8,D11,D14,K13,D17,D20,D23)</f>
        <v>113136089</v>
      </c>
      <c r="E6" s="96">
        <f>SUM(E8,E11,E14,L13,E17,E20,E23)</f>
        <v>-3424911</v>
      </c>
      <c r="F6" s="92">
        <f>SUM(F8,F11,F14,M13,F17,F20)</f>
        <v>0</v>
      </c>
    </row>
    <row r="7" spans="1:9" ht="7.5" customHeight="1" x14ac:dyDescent="0.15">
      <c r="A7" s="79"/>
      <c r="B7" s="80"/>
      <c r="C7" s="109"/>
      <c r="D7" s="109"/>
      <c r="E7" s="101"/>
      <c r="F7" s="104"/>
    </row>
    <row r="8" spans="1:9" ht="14.25" customHeight="1" x14ac:dyDescent="0.15">
      <c r="A8" s="140" t="s">
        <v>46</v>
      </c>
      <c r="B8" s="141"/>
      <c r="C8" s="93">
        <f>SUM(C9)</f>
        <v>19200000</v>
      </c>
      <c r="D8" s="93">
        <f>SUM(D9)</f>
        <v>17956900</v>
      </c>
      <c r="E8" s="96">
        <f>SUM(E9)</f>
        <v>-1243100</v>
      </c>
      <c r="F8" s="109">
        <f>SUM(F9)</f>
        <v>0</v>
      </c>
    </row>
    <row r="9" spans="1:9" ht="14.25" customHeight="1" x14ac:dyDescent="0.15">
      <c r="A9" s="84"/>
      <c r="B9" s="81" t="s">
        <v>46</v>
      </c>
      <c r="C9" s="94">
        <v>19200000</v>
      </c>
      <c r="D9" s="94">
        <v>17956900</v>
      </c>
      <c r="E9" s="95">
        <f>D9-C9</f>
        <v>-1243100</v>
      </c>
      <c r="F9" s="97">
        <v>0</v>
      </c>
    </row>
    <row r="10" spans="1:9" ht="7.5" customHeight="1" x14ac:dyDescent="0.15">
      <c r="A10" s="84"/>
      <c r="B10" s="81"/>
      <c r="C10" s="109"/>
      <c r="D10" s="109"/>
      <c r="E10" s="96"/>
      <c r="F10" s="97"/>
    </row>
    <row r="11" spans="1:9" ht="14.25" customHeight="1" x14ac:dyDescent="0.15">
      <c r="A11" s="140" t="s">
        <v>51</v>
      </c>
      <c r="B11" s="141"/>
      <c r="C11" s="93">
        <f>SUM(C12)</f>
        <v>18514000</v>
      </c>
      <c r="D11" s="93">
        <f>SUM(D12)</f>
        <v>16252312</v>
      </c>
      <c r="E11" s="96">
        <f>SUM(E12)</f>
        <v>-2261688</v>
      </c>
      <c r="F11" s="93">
        <f>SUM(F12)</f>
        <v>0</v>
      </c>
    </row>
    <row r="12" spans="1:9" ht="14.25" customHeight="1" x14ac:dyDescent="0.15">
      <c r="A12" s="84"/>
      <c r="B12" s="81" t="s">
        <v>51</v>
      </c>
      <c r="C12" s="94">
        <v>18514000</v>
      </c>
      <c r="D12" s="94">
        <v>16252312</v>
      </c>
      <c r="E12" s="95">
        <f>D12-C12</f>
        <v>-2261688</v>
      </c>
      <c r="F12" s="97">
        <v>0</v>
      </c>
    </row>
    <row r="13" spans="1:9" ht="7.5" customHeight="1" x14ac:dyDescent="0.15">
      <c r="A13" s="84"/>
      <c r="B13" s="81"/>
      <c r="C13" s="109"/>
      <c r="D13" s="109"/>
      <c r="E13" s="96"/>
      <c r="F13" s="97"/>
    </row>
    <row r="14" spans="1:9" ht="14.25" customHeight="1" x14ac:dyDescent="0.15">
      <c r="A14" s="140" t="s">
        <v>3</v>
      </c>
      <c r="B14" s="141"/>
      <c r="C14" s="93">
        <f>SUM(C15)</f>
        <v>12079000</v>
      </c>
      <c r="D14" s="93">
        <f>SUM(D15)</f>
        <v>9768602</v>
      </c>
      <c r="E14" s="96">
        <f>SUM(E15)</f>
        <v>-2310398</v>
      </c>
      <c r="F14" s="93">
        <f>SUM(F15)</f>
        <v>0</v>
      </c>
    </row>
    <row r="15" spans="1:9" ht="14.25" customHeight="1" x14ac:dyDescent="0.15">
      <c r="A15" s="84"/>
      <c r="B15" s="81" t="s">
        <v>4</v>
      </c>
      <c r="C15" s="94">
        <v>12079000</v>
      </c>
      <c r="D15" s="94">
        <v>9768602</v>
      </c>
      <c r="E15" s="95">
        <f>D15-C15</f>
        <v>-2310398</v>
      </c>
      <c r="F15" s="97">
        <v>0</v>
      </c>
    </row>
    <row r="16" spans="1:9" ht="7.5" customHeight="1" x14ac:dyDescent="0.15">
      <c r="A16" s="84"/>
      <c r="B16" s="81"/>
      <c r="C16" s="109"/>
      <c r="D16" s="109"/>
      <c r="E16" s="96"/>
      <c r="F16" s="97"/>
    </row>
    <row r="17" spans="1:9" ht="14.25" customHeight="1" x14ac:dyDescent="0.15">
      <c r="A17" s="140" t="s">
        <v>5</v>
      </c>
      <c r="B17" s="141"/>
      <c r="C17" s="92">
        <f>SUM(C18)</f>
        <v>64200000</v>
      </c>
      <c r="D17" s="92">
        <f>SUM(D18)</f>
        <v>64200593</v>
      </c>
      <c r="E17" s="100">
        <f>SUM(E18)</f>
        <v>593</v>
      </c>
      <c r="F17" s="92">
        <f>SUM(F18)</f>
        <v>0</v>
      </c>
    </row>
    <row r="18" spans="1:9" ht="14.25" customHeight="1" x14ac:dyDescent="0.15">
      <c r="A18" s="83"/>
      <c r="B18" s="81" t="s">
        <v>5</v>
      </c>
      <c r="C18" s="94">
        <v>64200000</v>
      </c>
      <c r="D18" s="94">
        <v>64200593</v>
      </c>
      <c r="E18" s="95">
        <f>D18-C18</f>
        <v>593</v>
      </c>
      <c r="F18" s="97">
        <v>0</v>
      </c>
    </row>
    <row r="19" spans="1:9" ht="7.5" customHeight="1" x14ac:dyDescent="0.15">
      <c r="A19" s="83"/>
      <c r="B19" s="81"/>
      <c r="C19" s="109"/>
      <c r="D19" s="109"/>
      <c r="E19" s="96"/>
      <c r="F19" s="97"/>
    </row>
    <row r="20" spans="1:9" ht="14.25" customHeight="1" x14ac:dyDescent="0.15">
      <c r="A20" s="140" t="s">
        <v>21</v>
      </c>
      <c r="B20" s="141"/>
      <c r="C20" s="93">
        <f>SUM(C21:C21)</f>
        <v>2568000</v>
      </c>
      <c r="D20" s="93">
        <f>SUM(D21:D21)</f>
        <v>3958287</v>
      </c>
      <c r="E20" s="96">
        <f>SUM(E21:E21)</f>
        <v>1390287</v>
      </c>
      <c r="F20" s="93">
        <f>SUM(F21)</f>
        <v>0</v>
      </c>
    </row>
    <row r="21" spans="1:9" ht="14.25" customHeight="1" x14ac:dyDescent="0.15">
      <c r="A21" s="84"/>
      <c r="B21" s="81" t="s">
        <v>21</v>
      </c>
      <c r="C21" s="94">
        <v>2568000</v>
      </c>
      <c r="D21" s="94">
        <v>3958287</v>
      </c>
      <c r="E21" s="95">
        <f>D21-C21</f>
        <v>1390287</v>
      </c>
      <c r="F21" s="97">
        <v>0</v>
      </c>
    </row>
    <row r="22" spans="1:9" ht="7.5" customHeight="1" x14ac:dyDescent="0.15">
      <c r="A22" s="84"/>
      <c r="B22" s="81"/>
      <c r="C22" s="94"/>
      <c r="D22" s="94"/>
      <c r="E22" s="95"/>
      <c r="F22" s="97"/>
    </row>
    <row r="23" spans="1:9" ht="14.25" customHeight="1" x14ac:dyDescent="0.15">
      <c r="A23" s="140" t="s">
        <v>17</v>
      </c>
      <c r="B23" s="141"/>
      <c r="C23" s="93">
        <f>SUM(C24)</f>
        <v>0</v>
      </c>
      <c r="D23" s="93">
        <f>SUM(D24)</f>
        <v>999395</v>
      </c>
      <c r="E23" s="117">
        <f>SUM(E24)</f>
        <v>999395</v>
      </c>
      <c r="F23" s="93">
        <f>SUM(F24)</f>
        <v>0</v>
      </c>
    </row>
    <row r="24" spans="1:9" ht="14.25" customHeight="1" x14ac:dyDescent="0.15">
      <c r="A24" s="86"/>
      <c r="B24" s="116" t="s">
        <v>64</v>
      </c>
      <c r="C24" s="110">
        <v>0</v>
      </c>
      <c r="D24" s="99">
        <v>999395</v>
      </c>
      <c r="E24" s="114">
        <f>D24-C24</f>
        <v>999395</v>
      </c>
      <c r="F24" s="99">
        <v>0</v>
      </c>
    </row>
    <row r="25" spans="1:9" ht="14.25" customHeight="1" x14ac:dyDescent="0.15">
      <c r="A25" s="34" t="s">
        <v>65</v>
      </c>
      <c r="B25" s="118"/>
      <c r="C25" s="97"/>
      <c r="D25" s="97"/>
      <c r="E25" s="113"/>
      <c r="F25" s="97"/>
    </row>
    <row r="26" spans="1:9" ht="14.25" customHeight="1" x14ac:dyDescent="0.15">
      <c r="A26" s="10" t="s">
        <v>59</v>
      </c>
      <c r="B26" s="34"/>
      <c r="C26" s="97"/>
      <c r="D26" s="112"/>
      <c r="E26" s="112"/>
      <c r="F26" s="112"/>
    </row>
    <row r="27" spans="1:9" ht="18.75" customHeight="1" x14ac:dyDescent="0.15"/>
    <row r="28" spans="1:9" ht="18.75" customHeight="1" x14ac:dyDescent="0.15">
      <c r="A28" s="68" t="s">
        <v>58</v>
      </c>
    </row>
    <row r="29" spans="1:9" ht="14.25" thickBot="1" x14ac:dyDescent="0.2">
      <c r="A29" s="76" t="s">
        <v>22</v>
      </c>
      <c r="B29" s="6"/>
      <c r="C29" s="6"/>
      <c r="D29" s="6"/>
      <c r="E29" s="6"/>
      <c r="F29" s="6"/>
    </row>
    <row r="30" spans="1:9" ht="14.25" customHeight="1" thickTop="1" x14ac:dyDescent="0.15">
      <c r="A30" s="147" t="s">
        <v>0</v>
      </c>
      <c r="B30" s="148"/>
      <c r="C30" s="142" t="e">
        <f>C4</f>
        <v>#REF!</v>
      </c>
      <c r="D30" s="145"/>
      <c r="E30" s="146"/>
      <c r="F30" s="61" t="e">
        <f>F4</f>
        <v>#REF!</v>
      </c>
      <c r="I30" s="4" t="s">
        <v>57</v>
      </c>
    </row>
    <row r="31" spans="1:9" ht="14.25" customHeight="1" x14ac:dyDescent="0.15">
      <c r="A31" s="149"/>
      <c r="B31" s="150"/>
      <c r="C31" s="77" t="s">
        <v>11</v>
      </c>
      <c r="D31" s="77" t="s">
        <v>52</v>
      </c>
      <c r="E31" s="62" t="s">
        <v>49</v>
      </c>
      <c r="F31" s="25" t="s">
        <v>50</v>
      </c>
    </row>
    <row r="32" spans="1:9" ht="14.25" customHeight="1" x14ac:dyDescent="0.15">
      <c r="A32" s="151" t="s">
        <v>13</v>
      </c>
      <c r="B32" s="152"/>
      <c r="C32" s="92">
        <f>SUM(C34,C37)</f>
        <v>116561000</v>
      </c>
      <c r="D32" s="109">
        <f>SUM(D34,D37)</f>
        <v>71696938</v>
      </c>
      <c r="E32" s="109">
        <f>SUM(E34,E37)</f>
        <v>44864062</v>
      </c>
      <c r="F32" s="109">
        <f>SUM(F34,F37)</f>
        <v>0</v>
      </c>
    </row>
    <row r="33" spans="1:6" ht="7.5" customHeight="1" x14ac:dyDescent="0.15">
      <c r="A33" s="79"/>
      <c r="B33" s="80"/>
      <c r="C33" s="94"/>
      <c r="D33" s="102"/>
      <c r="E33" s="102"/>
      <c r="F33" s="97"/>
    </row>
    <row r="34" spans="1:6" ht="14.25" customHeight="1" x14ac:dyDescent="0.15">
      <c r="A34" s="140" t="s">
        <v>23</v>
      </c>
      <c r="B34" s="141"/>
      <c r="C34" s="93">
        <f>SUM(C35)</f>
        <v>73720000</v>
      </c>
      <c r="D34" s="111">
        <f>SUM(D35)</f>
        <v>71696938</v>
      </c>
      <c r="E34" s="111">
        <f>SUM(E35)</f>
        <v>2023062</v>
      </c>
      <c r="F34" s="109">
        <f>SUM(F35)</f>
        <v>0</v>
      </c>
    </row>
    <row r="35" spans="1:6" ht="14.25" customHeight="1" x14ac:dyDescent="0.15">
      <c r="A35" s="84"/>
      <c r="B35" s="81" t="s">
        <v>56</v>
      </c>
      <c r="C35" s="94">
        <v>73720000</v>
      </c>
      <c r="D35" s="102">
        <v>71696938</v>
      </c>
      <c r="E35" s="94">
        <f>C35-D35</f>
        <v>2023062</v>
      </c>
      <c r="F35" s="97">
        <v>0</v>
      </c>
    </row>
    <row r="36" spans="1:6" ht="7.5" customHeight="1" x14ac:dyDescent="0.15">
      <c r="A36" s="84"/>
      <c r="B36" s="81"/>
      <c r="C36" s="94"/>
      <c r="D36" s="102"/>
      <c r="E36" s="102"/>
      <c r="F36" s="97"/>
    </row>
    <row r="37" spans="1:6" ht="14.25" customHeight="1" x14ac:dyDescent="0.15">
      <c r="A37" s="140" t="s">
        <v>24</v>
      </c>
      <c r="B37" s="141"/>
      <c r="C37" s="93">
        <f>SUM(C38)</f>
        <v>42841000</v>
      </c>
      <c r="D37" s="111">
        <f>SUM(D38)</f>
        <v>0</v>
      </c>
      <c r="E37" s="111">
        <f>SUM(E38)</f>
        <v>42841000</v>
      </c>
      <c r="F37" s="109">
        <f>SUM(F38)</f>
        <v>0</v>
      </c>
    </row>
    <row r="38" spans="1:6" ht="14.25" customHeight="1" x14ac:dyDescent="0.15">
      <c r="A38" s="82"/>
      <c r="B38" s="78" t="s">
        <v>24</v>
      </c>
      <c r="C38" s="106">
        <v>42841000</v>
      </c>
      <c r="D38" s="98">
        <v>0</v>
      </c>
      <c r="E38" s="98">
        <f>C38-D38</f>
        <v>42841000</v>
      </c>
      <c r="F38" s="99">
        <v>0</v>
      </c>
    </row>
    <row r="39" spans="1:6" ht="14.25" customHeight="1" x14ac:dyDescent="0.15">
      <c r="A39" s="10"/>
      <c r="B39" s="14"/>
      <c r="C39" s="6"/>
      <c r="D39" s="6"/>
      <c r="E39" s="6"/>
      <c r="F39" s="66"/>
    </row>
  </sheetData>
  <mergeCells count="14">
    <mergeCell ref="A23:B23"/>
    <mergeCell ref="A34:B34"/>
    <mergeCell ref="C4:E4"/>
    <mergeCell ref="C30:E30"/>
    <mergeCell ref="A37:B37"/>
    <mergeCell ref="A11:B11"/>
    <mergeCell ref="A14:B14"/>
    <mergeCell ref="A20:B20"/>
    <mergeCell ref="A17:B17"/>
    <mergeCell ref="A4:B5"/>
    <mergeCell ref="A6:B6"/>
    <mergeCell ref="A8:B8"/>
    <mergeCell ref="A30:B31"/>
    <mergeCell ref="A32:B32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7-17(1)</vt:lpstr>
      <vt:lpstr>7-17(2)</vt:lpstr>
      <vt:lpstr>7-21(廃止)</vt:lpstr>
      <vt:lpstr>7-27(廃止)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統計係</dc:creator>
  <cp:lastModifiedBy>kubota-shinichi</cp:lastModifiedBy>
  <cp:lastPrinted>2024-03-12T00:44:50Z</cp:lastPrinted>
  <dcterms:created xsi:type="dcterms:W3CDTF">2001-07-09T00:00:16Z</dcterms:created>
  <dcterms:modified xsi:type="dcterms:W3CDTF">2024-03-12T00:45:41Z</dcterms:modified>
</cp:coreProperties>
</file>