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0"/>
  </bookViews>
  <sheets>
    <sheet name="7-17(1)" sheetId="1" r:id="rId1"/>
    <sheet name="7-17 (2)" sheetId="2" r:id="rId2"/>
    <sheet name="7-21(廃止)" sheetId="3" state="hidden" r:id="rId3"/>
    <sheet name="7-27(廃止)" sheetId="4" state="hidden" r:id="rId4"/>
  </sheets>
  <definedNames>
    <definedName name="_xlnm.Print_Area" localSheetId="1">'7-17 (2)'!$A$3:$E$49</definedName>
    <definedName name="_xlnm.Print_Area" localSheetId="0">'7-17(1)'!#REF!</definedName>
  </definedNames>
  <calcPr fullCalcOnLoad="1"/>
</workbook>
</file>

<file path=xl/sharedStrings.xml><?xml version="1.0" encoding="utf-8"?>
<sst xmlns="http://schemas.openxmlformats.org/spreadsheetml/2006/main" count="222" uniqueCount="82">
  <si>
    <t>科目</t>
  </si>
  <si>
    <t>-</t>
  </si>
  <si>
    <t>資料：会計管理室会計課「杉並区各会計歳入歳出決算書」</t>
  </si>
  <si>
    <t>繰入金</t>
  </si>
  <si>
    <t>一般会計繰入金</t>
  </si>
  <si>
    <t>繰越金</t>
  </si>
  <si>
    <t>科目</t>
  </si>
  <si>
    <t>当初予算額</t>
  </si>
  <si>
    <t>予算現額</t>
  </si>
  <si>
    <t>決　算　額</t>
  </si>
  <si>
    <t>当初予算額</t>
  </si>
  <si>
    <t>予算現額</t>
  </si>
  <si>
    <t>決　算　額</t>
  </si>
  <si>
    <t>総額</t>
  </si>
  <si>
    <t>使用料及び手数料</t>
  </si>
  <si>
    <t>国庫支出金</t>
  </si>
  <si>
    <t>都支出金</t>
  </si>
  <si>
    <t>財産収入</t>
  </si>
  <si>
    <t>繰入金</t>
  </si>
  <si>
    <t>繰越金</t>
  </si>
  <si>
    <t>諸収入</t>
  </si>
  <si>
    <t>諸収入</t>
  </si>
  <si>
    <t>（単位　円）</t>
  </si>
  <si>
    <t>総務費</t>
  </si>
  <si>
    <t>諸支出金</t>
  </si>
  <si>
    <t>予備費</t>
  </si>
  <si>
    <t>7-17　国民健康保険事業会計予算額及び決算額　</t>
  </si>
  <si>
    <t>（１）歳入</t>
  </si>
  <si>
    <t>総額</t>
  </si>
  <si>
    <t>国民健康保険料</t>
  </si>
  <si>
    <t>一部負担金</t>
  </si>
  <si>
    <t>療養給付費等交付金</t>
  </si>
  <si>
    <t>（2）歳出</t>
  </si>
  <si>
    <t>総務費</t>
  </si>
  <si>
    <t>保険給付費</t>
  </si>
  <si>
    <t>老人保健拠出金</t>
  </si>
  <si>
    <t>前期高齢者納付金</t>
  </si>
  <si>
    <t>後期高齢者支援金</t>
  </si>
  <si>
    <t>介護納付金</t>
  </si>
  <si>
    <t>共同事業拠出金</t>
  </si>
  <si>
    <t>保健事業費</t>
  </si>
  <si>
    <t>諸支出金</t>
  </si>
  <si>
    <t>予備費</t>
  </si>
  <si>
    <t>保険給付費</t>
  </si>
  <si>
    <t>老人保健拠出金</t>
  </si>
  <si>
    <t>前期高齢者納付金</t>
  </si>
  <si>
    <t>後期高齢者支援金</t>
  </si>
  <si>
    <t>介護納付金</t>
  </si>
  <si>
    <t>←翌年コピーするときは、形式を選択して貼り付け⇒値を選ぶ</t>
  </si>
  <si>
    <t>共同事業拠出金</t>
  </si>
  <si>
    <t>保健事業費</t>
  </si>
  <si>
    <r>
      <rPr>
        <b/>
        <sz val="11"/>
        <color indexed="10"/>
        <rFont val="ＭＳ Ｐ明朝"/>
        <family val="1"/>
      </rPr>
      <t>↓このデータを隣にコピペ</t>
    </r>
  </si>
  <si>
    <r>
      <rPr>
        <sz val="10.5"/>
        <color indexed="10"/>
        <rFont val="ＭＳ Ｐ明朝"/>
        <family val="1"/>
      </rPr>
      <t>※予算現額・決算額は9-9(2)より自動転記</t>
    </r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</si>
  <si>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</si>
  <si>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</si>
  <si>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</si>
  <si>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</si>
  <si>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</si>
  <si>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</si>
  <si>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</si>
  <si>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</si>
  <si>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</si>
  <si>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</si>
  <si>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</si>
  <si>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</si>
  <si>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前期高齢者交付金</t>
  </si>
  <si>
    <t>共同事業交付金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</si>
  <si>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</si>
  <si>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</si>
  <si>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</si>
  <si>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</si>
  <si>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</si>
  <si>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</si>
  <si>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</si>
  <si>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国民健康保険事業費納付金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</si>
  <si>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</si>
  <si>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</si>
  <si>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</si>
  <si>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</si>
  <si>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元</t>
  </si>
  <si>
    <t>-</t>
  </si>
  <si>
    <t>←ここまではりつける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</si>
</sst>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  <numFmt numFmtId="197" formatCode="&quot;令  和  &quot;@&quot;  年  度&quot;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1"/>
      <color indexed="10"/>
      <name val="ＭＳ Ｐ明朝"/>
      <family val="1"/>
    </font>
    <font>
      <sz val="10.5"/>
      <color indexed="48"/>
      <name val="ＭＳ Ｐ明朝"/>
      <family val="1"/>
    </font>
    <font>
      <b/>
      <sz val="10.5"/>
      <color indexed="10"/>
      <name val="ＭＳ Ｐ明朝"/>
      <family val="1"/>
    </font>
    <font>
      <sz val="10.5"/>
      <color indexed="5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1"/>
      <color theme="0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99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/>
    </xf>
    <xf numFmtId="0" fontId="1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177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21" xfId="0" applyFont="1" applyBorder="1" applyAlignment="1">
      <alignment horizontal="distributed"/>
    </xf>
    <xf numFmtId="177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distributed" vertical="top"/>
    </xf>
    <xf numFmtId="177" fontId="3" fillId="0" borderId="0" xfId="0" applyNumberFormat="1" applyFont="1" applyBorder="1" applyAlignment="1">
      <alignment horizontal="right" vertical="top"/>
    </xf>
    <xf numFmtId="41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7" fontId="7" fillId="0" borderId="0" xfId="0" applyNumberFormat="1" applyFont="1" applyFill="1" applyBorder="1" applyAlignment="1">
      <alignment horizontal="right"/>
    </xf>
    <xf numFmtId="0" fontId="23" fillId="33" borderId="11" xfId="0" applyFont="1" applyFill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0" fontId="3" fillId="34" borderId="11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top"/>
    </xf>
    <xf numFmtId="187" fontId="3" fillId="0" borderId="0" xfId="0" applyNumberFormat="1" applyFont="1" applyBorder="1" applyAlignment="1">
      <alignment horizontal="right" vertical="top"/>
    </xf>
    <xf numFmtId="0" fontId="3" fillId="34" borderId="11" xfId="0" applyFont="1" applyFill="1" applyBorder="1" applyAlignment="1">
      <alignment horizontal="distributed" vertical="top"/>
    </xf>
    <xf numFmtId="186" fontId="18" fillId="0" borderId="2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8" fillId="0" borderId="17" xfId="0" applyFont="1" applyBorder="1" applyAlignment="1">
      <alignment horizontal="distributed" vertical="top"/>
    </xf>
    <xf numFmtId="0" fontId="6" fillId="35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68" fillId="12" borderId="11" xfId="0" applyFont="1" applyFill="1" applyBorder="1" applyAlignment="1">
      <alignment horizontal="distributed" vertical="center"/>
    </xf>
    <xf numFmtId="0" fontId="68" fillId="12" borderId="13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9" fillId="0" borderId="0" xfId="0" applyFont="1" applyAlignment="1">
      <alignment/>
    </xf>
    <xf numFmtId="0" fontId="68" fillId="35" borderId="11" xfId="0" applyFont="1" applyFill="1" applyBorder="1" applyAlignment="1">
      <alignment horizontal="distributed" vertical="center"/>
    </xf>
    <xf numFmtId="0" fontId="68" fillId="35" borderId="13" xfId="0" applyFont="1" applyFill="1" applyBorder="1" applyAlignment="1">
      <alignment horizontal="distributed" vertical="center"/>
    </xf>
    <xf numFmtId="185" fontId="18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top"/>
    </xf>
    <xf numFmtId="0" fontId="9" fillId="0" borderId="15" xfId="0" applyFont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187" fontId="6" fillId="0" borderId="1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15" xfId="0" applyFont="1" applyFill="1" applyBorder="1" applyAlignment="1">
      <alignment horizontal="distributed"/>
    </xf>
    <xf numFmtId="0" fontId="18" fillId="0" borderId="15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8" fillId="0" borderId="10" xfId="0" applyFont="1" applyBorder="1" applyAlignment="1">
      <alignment/>
    </xf>
    <xf numFmtId="187" fontId="6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87" fontId="18" fillId="0" borderId="10" xfId="0" applyNumberFormat="1" applyFont="1" applyBorder="1" applyAlignment="1">
      <alignment horizontal="right" vertical="center"/>
    </xf>
    <xf numFmtId="187" fontId="18" fillId="0" borderId="1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Alignment="1">
      <alignment horizontal="right" vertical="center"/>
    </xf>
    <xf numFmtId="187" fontId="18" fillId="0" borderId="14" xfId="0" applyNumberFormat="1" applyFont="1" applyBorder="1" applyAlignment="1">
      <alignment horizontal="right" vertical="center"/>
    </xf>
    <xf numFmtId="187" fontId="18" fillId="0" borderId="10" xfId="0" applyNumberFormat="1" applyFont="1" applyBorder="1" applyAlignment="1">
      <alignment horizontal="right" vertical="top"/>
    </xf>
    <xf numFmtId="41" fontId="6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Fill="1" applyBorder="1" applyAlignment="1">
      <alignment horizontal="right" vertical="center"/>
    </xf>
    <xf numFmtId="187" fontId="18" fillId="0" borderId="14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Border="1" applyAlignment="1">
      <alignment/>
    </xf>
    <xf numFmtId="178" fontId="18" fillId="0" borderId="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18" fillId="0" borderId="17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distributed"/>
    </xf>
    <xf numFmtId="187" fontId="6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Border="1" applyAlignment="1">
      <alignment horizontal="right" vertical="top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9" fillId="12" borderId="0" xfId="0" applyFont="1" applyFill="1" applyAlignment="1">
      <alignment/>
    </xf>
    <xf numFmtId="0" fontId="9" fillId="12" borderId="0" xfId="0" applyFont="1" applyFill="1" applyAlignment="1">
      <alignment vertical="top"/>
    </xf>
    <xf numFmtId="0" fontId="18" fillId="0" borderId="25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186" fontId="18" fillId="0" borderId="23" xfId="0" applyNumberFormat="1" applyFont="1" applyBorder="1" applyAlignment="1">
      <alignment horizontal="center" vertical="center"/>
    </xf>
    <xf numFmtId="186" fontId="18" fillId="0" borderId="22" xfId="0" applyNumberFormat="1" applyFont="1" applyBorder="1" applyAlignment="1">
      <alignment horizontal="center" vertical="center"/>
    </xf>
    <xf numFmtId="197" fontId="18" fillId="0" borderId="23" xfId="0" applyNumberFormat="1" applyFont="1" applyBorder="1" applyAlignment="1">
      <alignment horizontal="center" vertical="center"/>
    </xf>
    <xf numFmtId="197" fontId="18" fillId="0" borderId="22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186" fontId="18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186" fontId="72" fillId="12" borderId="10" xfId="0" applyNumberFormat="1" applyFont="1" applyFill="1" applyBorder="1" applyAlignment="1">
      <alignment horizontal="center"/>
    </xf>
    <xf numFmtId="0" fontId="72" fillId="12" borderId="10" xfId="0" applyFont="1" applyFill="1" applyBorder="1" applyAlignment="1">
      <alignment horizontal="center"/>
    </xf>
    <xf numFmtId="186" fontId="72" fillId="35" borderId="10" xfId="0" applyNumberFormat="1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/>
    </xf>
    <xf numFmtId="0" fontId="19" fillId="0" borderId="19" xfId="0" applyFont="1" applyFill="1" applyBorder="1" applyAlignment="1">
      <alignment horizontal="distributed"/>
    </xf>
    <xf numFmtId="186" fontId="18" fillId="0" borderId="23" xfId="0" applyNumberFormat="1" applyFont="1" applyBorder="1" applyAlignment="1">
      <alignment horizontal="center" vertical="center"/>
    </xf>
    <xf numFmtId="186" fontId="18" fillId="0" borderId="22" xfId="0" applyNumberFormat="1" applyFont="1" applyBorder="1" applyAlignment="1">
      <alignment horizontal="center" vertical="center"/>
    </xf>
    <xf numFmtId="186" fontId="18" fillId="0" borderId="27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K1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375" style="7" customWidth="1"/>
    <col min="2" max="6" width="13.875" style="7" customWidth="1"/>
    <col min="7" max="7" width="15.00390625" style="7" customWidth="1"/>
    <col min="8" max="10" width="14.125" style="7" customWidth="1"/>
    <col min="11" max="11" width="19.25390625" style="7" customWidth="1"/>
    <col min="12" max="16384" width="9.00390625" style="7" customWidth="1"/>
  </cols>
  <sheetData>
    <row r="1" spans="1:11" ht="19.5" customHeight="1">
      <c r="A1" s="11" t="s">
        <v>26</v>
      </c>
      <c r="B1" s="11"/>
      <c r="C1" s="11"/>
      <c r="D1" s="11"/>
      <c r="K1" s="150"/>
    </row>
    <row r="2" spans="1:11" ht="19.5" customHeight="1">
      <c r="A2" s="11"/>
      <c r="B2" s="11"/>
      <c r="C2" s="11"/>
      <c r="D2" s="11"/>
      <c r="K2" s="150"/>
    </row>
    <row r="3" spans="1:6" s="34" customFormat="1" ht="18" customHeight="1">
      <c r="A3" s="34" t="s">
        <v>27</v>
      </c>
      <c r="F3" s="44"/>
    </row>
    <row r="4" spans="1:10" s="8" customFormat="1" ht="13.5" customHeight="1" thickBot="1">
      <c r="A4" s="10" t="s">
        <v>22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s="8" customFormat="1" ht="24.75" customHeight="1" thickTop="1">
      <c r="A5" s="154" t="s">
        <v>6</v>
      </c>
      <c r="B5" s="156">
        <v>29</v>
      </c>
      <c r="C5" s="157"/>
      <c r="D5" s="157"/>
      <c r="E5" s="156">
        <v>30</v>
      </c>
      <c r="F5" s="157"/>
      <c r="G5" s="162"/>
      <c r="H5" s="158" t="s">
        <v>79</v>
      </c>
      <c r="I5" s="159"/>
      <c r="J5" s="159"/>
      <c r="K5" s="160" t="s">
        <v>6</v>
      </c>
    </row>
    <row r="6" spans="1:11" s="8" customFormat="1" ht="17.25" customHeight="1">
      <c r="A6" s="155"/>
      <c r="B6" s="25" t="s">
        <v>7</v>
      </c>
      <c r="C6" s="25" t="s">
        <v>8</v>
      </c>
      <c r="D6" s="27" t="s">
        <v>9</v>
      </c>
      <c r="E6" s="25" t="s">
        <v>10</v>
      </c>
      <c r="F6" s="27" t="s">
        <v>11</v>
      </c>
      <c r="G6" s="26" t="s">
        <v>12</v>
      </c>
      <c r="H6" s="25" t="s">
        <v>10</v>
      </c>
      <c r="I6" s="25" t="s">
        <v>11</v>
      </c>
      <c r="J6" s="27" t="s">
        <v>12</v>
      </c>
      <c r="K6" s="161"/>
    </row>
    <row r="7" spans="1:11" s="13" customFormat="1" ht="18" customHeight="1">
      <c r="A7" s="42" t="s">
        <v>28</v>
      </c>
      <c r="B7" s="114">
        <v>64747260000</v>
      </c>
      <c r="C7" s="114">
        <v>61543351000</v>
      </c>
      <c r="D7" s="114">
        <v>60941138338</v>
      </c>
      <c r="E7" s="114">
        <v>55306540000</v>
      </c>
      <c r="F7" s="95">
        <v>55681330000</v>
      </c>
      <c r="G7" s="95">
        <v>54737387734</v>
      </c>
      <c r="H7" s="114">
        <v>54049246000</v>
      </c>
      <c r="I7" s="95">
        <v>53799160000</v>
      </c>
      <c r="J7" s="95">
        <v>53412926934</v>
      </c>
      <c r="K7" s="43" t="s">
        <v>28</v>
      </c>
    </row>
    <row r="8" spans="1:11" s="8" customFormat="1" ht="18" customHeight="1">
      <c r="A8" s="29" t="s">
        <v>29</v>
      </c>
      <c r="B8" s="113">
        <v>17402762000</v>
      </c>
      <c r="C8" s="112">
        <v>16089897000</v>
      </c>
      <c r="D8" s="19">
        <v>15503503380</v>
      </c>
      <c r="E8" s="113">
        <v>16852283000</v>
      </c>
      <c r="F8" s="96">
        <v>16079028000</v>
      </c>
      <c r="G8" s="96">
        <v>15626899303</v>
      </c>
      <c r="H8" s="113">
        <v>16173109000</v>
      </c>
      <c r="I8" s="96">
        <v>15197133000</v>
      </c>
      <c r="J8" s="96">
        <v>15248478497</v>
      </c>
      <c r="K8" s="30" t="s">
        <v>29</v>
      </c>
    </row>
    <row r="9" spans="1:11" s="8" customFormat="1" ht="18" customHeight="1">
      <c r="A9" s="29" t="s">
        <v>30</v>
      </c>
      <c r="B9" s="112">
        <v>2000</v>
      </c>
      <c r="C9" s="112">
        <v>2000</v>
      </c>
      <c r="D9" s="132">
        <v>0</v>
      </c>
      <c r="E9" s="112">
        <v>2000</v>
      </c>
      <c r="F9" s="96">
        <v>2000</v>
      </c>
      <c r="G9" s="96">
        <v>0</v>
      </c>
      <c r="H9" s="112">
        <v>2000</v>
      </c>
      <c r="I9" s="96">
        <v>2000</v>
      </c>
      <c r="J9" s="96">
        <v>0</v>
      </c>
      <c r="K9" s="30" t="s">
        <v>30</v>
      </c>
    </row>
    <row r="10" spans="1:11" s="8" customFormat="1" ht="18" customHeight="1">
      <c r="A10" s="29" t="s">
        <v>14</v>
      </c>
      <c r="B10" s="113">
        <v>72000</v>
      </c>
      <c r="C10" s="112">
        <v>72000</v>
      </c>
      <c r="D10" s="19">
        <v>119100</v>
      </c>
      <c r="E10" s="113">
        <v>72000</v>
      </c>
      <c r="F10" s="96">
        <v>72000</v>
      </c>
      <c r="G10" s="96">
        <v>136800</v>
      </c>
      <c r="H10" s="113">
        <v>72000</v>
      </c>
      <c r="I10" s="96">
        <v>72000</v>
      </c>
      <c r="J10" s="96">
        <v>159600</v>
      </c>
      <c r="K10" s="30" t="s">
        <v>14</v>
      </c>
    </row>
    <row r="11" spans="1:11" s="8" customFormat="1" ht="18" customHeight="1">
      <c r="A11" s="29" t="s">
        <v>31</v>
      </c>
      <c r="B11" s="112">
        <v>1185461000</v>
      </c>
      <c r="C11" s="112">
        <v>471821000</v>
      </c>
      <c r="D11" s="19">
        <v>455271789</v>
      </c>
      <c r="E11" s="112">
        <v>1000</v>
      </c>
      <c r="F11" s="96">
        <v>1525000</v>
      </c>
      <c r="G11" s="96">
        <v>1525288</v>
      </c>
      <c r="H11" s="112" t="s">
        <v>80</v>
      </c>
      <c r="I11" s="94" t="s">
        <v>80</v>
      </c>
      <c r="J11" s="94" t="s">
        <v>80</v>
      </c>
      <c r="K11" s="30" t="s">
        <v>31</v>
      </c>
    </row>
    <row r="12" spans="1:11" s="8" customFormat="1" ht="18" customHeight="1">
      <c r="A12" s="29" t="s">
        <v>16</v>
      </c>
      <c r="B12" s="112">
        <v>3176085000</v>
      </c>
      <c r="C12" s="112">
        <v>3226534000</v>
      </c>
      <c r="D12" s="19">
        <v>3510581558</v>
      </c>
      <c r="E12" s="112">
        <v>34023137000</v>
      </c>
      <c r="F12" s="96">
        <v>33025634000</v>
      </c>
      <c r="G12" s="96">
        <v>32548231334</v>
      </c>
      <c r="H12" s="112">
        <v>32626250000</v>
      </c>
      <c r="I12" s="96">
        <v>32520112000</v>
      </c>
      <c r="J12" s="96">
        <v>32481170662</v>
      </c>
      <c r="K12" s="30" t="s">
        <v>16</v>
      </c>
    </row>
    <row r="13" spans="1:11" s="8" customFormat="1" ht="18" customHeight="1">
      <c r="A13" s="29" t="s">
        <v>18</v>
      </c>
      <c r="B13" s="112">
        <v>5763844000</v>
      </c>
      <c r="C13" s="112">
        <v>4574984000</v>
      </c>
      <c r="D13" s="19">
        <v>4574984179</v>
      </c>
      <c r="E13" s="112">
        <v>4134718000</v>
      </c>
      <c r="F13" s="96">
        <v>5416350000</v>
      </c>
      <c r="G13" s="96">
        <v>5416349698</v>
      </c>
      <c r="H13" s="112">
        <v>4933613000</v>
      </c>
      <c r="I13" s="96">
        <v>5815935000</v>
      </c>
      <c r="J13" s="96">
        <v>5415934637</v>
      </c>
      <c r="K13" s="30" t="s">
        <v>18</v>
      </c>
    </row>
    <row r="14" spans="1:11" s="23" customFormat="1" ht="18" customHeight="1">
      <c r="A14" s="29" t="s">
        <v>19</v>
      </c>
      <c r="B14" s="112">
        <v>220001000</v>
      </c>
      <c r="C14" s="112">
        <v>1422341000</v>
      </c>
      <c r="D14" s="19">
        <v>1422340078</v>
      </c>
      <c r="E14" s="112">
        <v>220001000</v>
      </c>
      <c r="F14" s="96">
        <v>1081731000</v>
      </c>
      <c r="G14" s="96">
        <v>1081730038</v>
      </c>
      <c r="H14" s="112">
        <v>220000000</v>
      </c>
      <c r="I14" s="96">
        <v>208949000</v>
      </c>
      <c r="J14" s="96">
        <v>208949001</v>
      </c>
      <c r="K14" s="30" t="s">
        <v>19</v>
      </c>
    </row>
    <row r="15" spans="1:11" s="23" customFormat="1" ht="18" customHeight="1">
      <c r="A15" s="29" t="s">
        <v>20</v>
      </c>
      <c r="B15" s="113">
        <v>53169000</v>
      </c>
      <c r="C15" s="113">
        <v>53169000</v>
      </c>
      <c r="D15" s="20">
        <v>71591829</v>
      </c>
      <c r="E15" s="113">
        <v>76326000</v>
      </c>
      <c r="F15" s="110">
        <v>76326000</v>
      </c>
      <c r="G15" s="110">
        <v>61946273</v>
      </c>
      <c r="H15" s="113">
        <v>96199000</v>
      </c>
      <c r="I15" s="110">
        <v>56249000</v>
      </c>
      <c r="J15" s="110">
        <v>57616537</v>
      </c>
      <c r="K15" s="30" t="s">
        <v>20</v>
      </c>
    </row>
    <row r="16" spans="1:11" s="8" customFormat="1" ht="18" customHeight="1">
      <c r="A16" s="29" t="s">
        <v>15</v>
      </c>
      <c r="B16" s="113">
        <v>12034436000</v>
      </c>
      <c r="C16" s="113">
        <v>11777503000</v>
      </c>
      <c r="D16" s="20">
        <v>11557538973</v>
      </c>
      <c r="E16" s="148">
        <v>0</v>
      </c>
      <c r="F16" s="110">
        <v>662000</v>
      </c>
      <c r="G16" s="110">
        <v>569000</v>
      </c>
      <c r="H16" s="112">
        <v>1000</v>
      </c>
      <c r="I16" s="110">
        <v>708000</v>
      </c>
      <c r="J16" s="110">
        <v>618000</v>
      </c>
      <c r="K16" s="30" t="s">
        <v>15</v>
      </c>
    </row>
    <row r="17" spans="1:11" s="23" customFormat="1" ht="18" customHeight="1">
      <c r="A17" s="29" t="s">
        <v>65</v>
      </c>
      <c r="B17" s="113">
        <v>9200838000</v>
      </c>
      <c r="C17" s="113">
        <v>9217678000</v>
      </c>
      <c r="D17" s="20">
        <v>9217678195</v>
      </c>
      <c r="E17" s="148">
        <v>0</v>
      </c>
      <c r="F17" s="148">
        <v>0</v>
      </c>
      <c r="G17" s="148">
        <v>0</v>
      </c>
      <c r="H17" s="148" t="s">
        <v>80</v>
      </c>
      <c r="I17" s="148" t="s">
        <v>80</v>
      </c>
      <c r="J17" s="148">
        <v>0</v>
      </c>
      <c r="K17" s="30" t="s">
        <v>65</v>
      </c>
    </row>
    <row r="18" spans="1:11" s="8" customFormat="1" ht="18" customHeight="1">
      <c r="A18" s="31" t="s">
        <v>66</v>
      </c>
      <c r="B18" s="115">
        <v>15710590000</v>
      </c>
      <c r="C18" s="115">
        <v>14709350000</v>
      </c>
      <c r="D18" s="22">
        <v>14627529257</v>
      </c>
      <c r="E18" s="145">
        <v>0</v>
      </c>
      <c r="F18" s="145">
        <v>0</v>
      </c>
      <c r="G18" s="145">
        <v>0</v>
      </c>
      <c r="H18" s="145" t="s">
        <v>80</v>
      </c>
      <c r="I18" s="145" t="s">
        <v>80</v>
      </c>
      <c r="J18" s="149">
        <v>0</v>
      </c>
      <c r="K18" s="32" t="s">
        <v>66</v>
      </c>
    </row>
    <row r="19" spans="1:7" s="23" customFormat="1" ht="14.25" customHeight="1">
      <c r="A19" s="33" t="s">
        <v>2</v>
      </c>
      <c r="B19" s="47"/>
      <c r="C19" s="47"/>
      <c r="D19" s="47"/>
      <c r="F19" s="18"/>
      <c r="G19" s="18"/>
    </row>
  </sheetData>
  <sheetProtection/>
  <mergeCells count="5">
    <mergeCell ref="A5:A6"/>
    <mergeCell ref="B5:D5"/>
    <mergeCell ref="H5:J5"/>
    <mergeCell ref="K5:K6"/>
    <mergeCell ref="E5:G5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5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375" style="7" customWidth="1"/>
    <col min="2" max="6" width="13.875" style="7" customWidth="1"/>
    <col min="7" max="7" width="15.00390625" style="7" customWidth="1"/>
    <col min="8" max="10" width="14.125" style="7" customWidth="1"/>
    <col min="11" max="11" width="19.25390625" style="7" customWidth="1"/>
    <col min="12" max="16384" width="9.00390625" style="7" customWidth="1"/>
  </cols>
  <sheetData>
    <row r="1" spans="1:11" ht="19.5" customHeight="1">
      <c r="A1" s="11" t="s">
        <v>26</v>
      </c>
      <c r="B1" s="11"/>
      <c r="C1" s="11"/>
      <c r="D1" s="11"/>
      <c r="K1" s="150"/>
    </row>
    <row r="2" spans="1:11" ht="15.75" customHeight="1">
      <c r="A2" s="11"/>
      <c r="B2" s="11"/>
      <c r="C2" s="11"/>
      <c r="D2" s="11"/>
      <c r="K2" s="150"/>
    </row>
    <row r="3" spans="1:5" s="34" customFormat="1" ht="19.5" customHeight="1">
      <c r="A3" s="34" t="s">
        <v>32</v>
      </c>
      <c r="E3" s="71"/>
    </row>
    <row r="4" spans="1:5" s="10" customFormat="1" ht="16.5" customHeight="1" thickBot="1">
      <c r="A4" s="10" t="s">
        <v>22</v>
      </c>
      <c r="E4" s="40"/>
    </row>
    <row r="5" spans="1:11" s="8" customFormat="1" ht="24.75" customHeight="1" thickTop="1">
      <c r="A5" s="154" t="s">
        <v>0</v>
      </c>
      <c r="B5" s="156">
        <v>29</v>
      </c>
      <c r="C5" s="157"/>
      <c r="D5" s="157"/>
      <c r="E5" s="156">
        <v>30</v>
      </c>
      <c r="F5" s="157"/>
      <c r="G5" s="162"/>
      <c r="H5" s="158" t="s">
        <v>79</v>
      </c>
      <c r="I5" s="159"/>
      <c r="J5" s="159"/>
      <c r="K5" s="160" t="s">
        <v>0</v>
      </c>
    </row>
    <row r="6" spans="1:11" s="8" customFormat="1" ht="15.75" customHeight="1">
      <c r="A6" s="155"/>
      <c r="B6" s="25" t="s">
        <v>10</v>
      </c>
      <c r="C6" s="25" t="s">
        <v>11</v>
      </c>
      <c r="D6" s="27" t="s">
        <v>12</v>
      </c>
      <c r="E6" s="25" t="s">
        <v>10</v>
      </c>
      <c r="F6" s="27" t="s">
        <v>11</v>
      </c>
      <c r="G6" s="25" t="s">
        <v>12</v>
      </c>
      <c r="H6" s="26" t="s">
        <v>10</v>
      </c>
      <c r="I6" s="25" t="s">
        <v>11</v>
      </c>
      <c r="J6" s="27" t="s">
        <v>12</v>
      </c>
      <c r="K6" s="161"/>
    </row>
    <row r="7" spans="1:15" s="8" customFormat="1" ht="18" customHeight="1">
      <c r="A7" s="42" t="s">
        <v>28</v>
      </c>
      <c r="B7" s="92">
        <v>64747260000</v>
      </c>
      <c r="C7" s="92">
        <v>61543351000</v>
      </c>
      <c r="D7" s="92">
        <v>59859408300</v>
      </c>
      <c r="E7" s="114">
        <v>55306540000</v>
      </c>
      <c r="F7" s="93">
        <v>55681330000</v>
      </c>
      <c r="G7" s="93">
        <v>54528438733</v>
      </c>
      <c r="H7" s="114">
        <v>54049246000</v>
      </c>
      <c r="I7" s="93">
        <v>53799160000</v>
      </c>
      <c r="J7" s="93">
        <v>53046420339</v>
      </c>
      <c r="K7" s="43" t="s">
        <v>28</v>
      </c>
      <c r="N7" s="151" t="e">
        <v>#REF!</v>
      </c>
      <c r="O7" s="151" t="e">
        <v>#REF!</v>
      </c>
    </row>
    <row r="8" spans="1:15" s="45" customFormat="1" ht="18" customHeight="1">
      <c r="A8" s="29" t="s">
        <v>33</v>
      </c>
      <c r="B8" s="20">
        <v>1230726000</v>
      </c>
      <c r="C8" s="20">
        <v>1175726000</v>
      </c>
      <c r="D8" s="20">
        <v>1074336509</v>
      </c>
      <c r="E8" s="19">
        <v>1217032000</v>
      </c>
      <c r="F8" s="94">
        <v>1172032000</v>
      </c>
      <c r="G8" s="143">
        <v>1048141725</v>
      </c>
      <c r="H8" s="19">
        <v>1149418000</v>
      </c>
      <c r="I8" s="94">
        <v>1089418000</v>
      </c>
      <c r="J8" s="143">
        <v>1003714344</v>
      </c>
      <c r="K8" s="30" t="s">
        <v>33</v>
      </c>
      <c r="N8" s="152" t="e">
        <v>#REF!</v>
      </c>
      <c r="O8" s="152" t="e">
        <v>#REF!</v>
      </c>
    </row>
    <row r="9" spans="1:15" s="8" customFormat="1" ht="18" customHeight="1">
      <c r="A9" s="29" t="s">
        <v>34</v>
      </c>
      <c r="B9" s="20">
        <v>35395505000</v>
      </c>
      <c r="C9" s="20">
        <v>33482505000</v>
      </c>
      <c r="D9" s="20">
        <v>32617831237</v>
      </c>
      <c r="E9" s="19">
        <v>32886493000</v>
      </c>
      <c r="F9" s="94">
        <v>32528493000</v>
      </c>
      <c r="G9" s="94">
        <v>31894758340</v>
      </c>
      <c r="H9" s="19">
        <v>32156088000</v>
      </c>
      <c r="I9" s="94">
        <v>32129088000</v>
      </c>
      <c r="J9" s="94">
        <v>31863477272</v>
      </c>
      <c r="K9" s="30" t="s">
        <v>34</v>
      </c>
      <c r="N9" s="151" t="e">
        <v>#REF!</v>
      </c>
      <c r="O9" s="151" t="e">
        <v>#REF!</v>
      </c>
    </row>
    <row r="10" spans="1:15" s="8" customFormat="1" ht="18" customHeight="1">
      <c r="A10" s="87" t="s">
        <v>74</v>
      </c>
      <c r="B10" s="132">
        <v>0</v>
      </c>
      <c r="C10" s="132">
        <v>0</v>
      </c>
      <c r="D10" s="132">
        <v>0</v>
      </c>
      <c r="E10" s="19">
        <v>20070782000</v>
      </c>
      <c r="F10" s="94">
        <v>20072321000</v>
      </c>
      <c r="G10" s="94">
        <v>20070416509</v>
      </c>
      <c r="H10" s="19">
        <v>19612768000</v>
      </c>
      <c r="I10" s="94">
        <v>19289457000</v>
      </c>
      <c r="J10" s="94">
        <v>19289367085</v>
      </c>
      <c r="K10" s="111" t="s">
        <v>74</v>
      </c>
      <c r="N10" s="151">
        <v>0</v>
      </c>
      <c r="O10" s="151">
        <v>0</v>
      </c>
    </row>
    <row r="11" spans="1:15" s="8" customFormat="1" ht="18" customHeight="1">
      <c r="A11" s="29" t="s">
        <v>39</v>
      </c>
      <c r="B11" s="20">
        <v>16233333000</v>
      </c>
      <c r="C11" s="20">
        <v>15203333000</v>
      </c>
      <c r="D11" s="20">
        <v>14881122478</v>
      </c>
      <c r="E11" s="19">
        <v>50000</v>
      </c>
      <c r="F11" s="94">
        <v>50000</v>
      </c>
      <c r="G11" s="94">
        <v>5516</v>
      </c>
      <c r="H11" s="19">
        <v>10000</v>
      </c>
      <c r="I11" s="94">
        <v>10000</v>
      </c>
      <c r="J11" s="94">
        <v>5350</v>
      </c>
      <c r="K11" s="30" t="s">
        <v>39</v>
      </c>
      <c r="N11" s="151">
        <v>53799160000</v>
      </c>
      <c r="O11" s="151">
        <v>53046420339</v>
      </c>
    </row>
    <row r="12" spans="1:15" s="8" customFormat="1" ht="18" customHeight="1">
      <c r="A12" s="29" t="s">
        <v>40</v>
      </c>
      <c r="B12" s="20">
        <v>748258000</v>
      </c>
      <c r="C12" s="20">
        <v>661928000</v>
      </c>
      <c r="D12" s="20">
        <v>584809678</v>
      </c>
      <c r="E12" s="19">
        <v>694471000</v>
      </c>
      <c r="F12" s="94">
        <v>608471000</v>
      </c>
      <c r="G12" s="94">
        <v>549844516</v>
      </c>
      <c r="H12" s="19">
        <v>694050000</v>
      </c>
      <c r="I12" s="94">
        <v>594050000</v>
      </c>
      <c r="J12" s="94">
        <v>499682162</v>
      </c>
      <c r="K12" s="30" t="s">
        <v>40</v>
      </c>
      <c r="N12" s="151">
        <v>1089418000</v>
      </c>
      <c r="O12" s="151">
        <v>1003714344</v>
      </c>
    </row>
    <row r="13" spans="1:15" s="8" customFormat="1" ht="18" customHeight="1">
      <c r="A13" s="29" t="s">
        <v>41</v>
      </c>
      <c r="B13" s="20">
        <v>138266000</v>
      </c>
      <c r="C13" s="20">
        <v>332042000</v>
      </c>
      <c r="D13" s="20">
        <v>313931038</v>
      </c>
      <c r="E13" s="19">
        <v>137712000</v>
      </c>
      <c r="F13" s="94">
        <v>1001502000</v>
      </c>
      <c r="G13" s="94">
        <v>965272127</v>
      </c>
      <c r="H13" s="19">
        <v>136912000</v>
      </c>
      <c r="I13" s="94">
        <v>414687000</v>
      </c>
      <c r="J13" s="94">
        <v>390174126</v>
      </c>
      <c r="K13" s="30" t="s">
        <v>41</v>
      </c>
      <c r="N13" s="151">
        <v>3811509000</v>
      </c>
      <c r="O13" s="151">
        <v>3710546562</v>
      </c>
    </row>
    <row r="14" spans="1:15" s="48" customFormat="1" ht="18" customHeight="1">
      <c r="A14" s="29" t="s">
        <v>42</v>
      </c>
      <c r="B14" s="20">
        <v>300000000</v>
      </c>
      <c r="C14" s="20">
        <v>300000000</v>
      </c>
      <c r="D14" s="146">
        <v>0</v>
      </c>
      <c r="E14" s="20">
        <v>300000000</v>
      </c>
      <c r="F14" s="147">
        <v>298461000</v>
      </c>
      <c r="G14" s="147">
        <v>0</v>
      </c>
      <c r="H14" s="20">
        <v>300000000</v>
      </c>
      <c r="I14" s="147">
        <v>282450000</v>
      </c>
      <c r="J14" s="147">
        <v>0</v>
      </c>
      <c r="K14" s="30" t="s">
        <v>42</v>
      </c>
      <c r="N14" s="153">
        <v>0</v>
      </c>
      <c r="O14" s="153">
        <v>0</v>
      </c>
    </row>
    <row r="15" spans="1:15" s="8" customFormat="1" ht="18" customHeight="1">
      <c r="A15" s="29" t="s">
        <v>35</v>
      </c>
      <c r="B15" s="20">
        <v>282000</v>
      </c>
      <c r="C15" s="20">
        <v>282000</v>
      </c>
      <c r="D15" s="20">
        <v>140269</v>
      </c>
      <c r="E15" s="132">
        <v>0</v>
      </c>
      <c r="F15" s="132">
        <v>0</v>
      </c>
      <c r="G15" s="94">
        <v>0</v>
      </c>
      <c r="H15" s="132" t="s">
        <v>80</v>
      </c>
      <c r="I15" s="132">
        <v>0</v>
      </c>
      <c r="J15" s="94">
        <v>0</v>
      </c>
      <c r="K15" s="30" t="s">
        <v>35</v>
      </c>
      <c r="N15" s="151"/>
      <c r="O15" s="151"/>
    </row>
    <row r="16" spans="1:15" s="8" customFormat="1" ht="18" customHeight="1">
      <c r="A16" s="29" t="s">
        <v>36</v>
      </c>
      <c r="B16" s="20">
        <v>26478000</v>
      </c>
      <c r="C16" s="20">
        <v>26759000</v>
      </c>
      <c r="D16" s="20">
        <v>26736562</v>
      </c>
      <c r="E16" s="132">
        <v>0</v>
      </c>
      <c r="F16" s="94">
        <v>0</v>
      </c>
      <c r="G16" s="94">
        <v>0</v>
      </c>
      <c r="H16" s="132" t="s">
        <v>80</v>
      </c>
      <c r="I16" s="94">
        <v>0</v>
      </c>
      <c r="J16" s="94">
        <v>0</v>
      </c>
      <c r="K16" s="30" t="s">
        <v>36</v>
      </c>
      <c r="N16" s="151"/>
      <c r="O16" s="151"/>
    </row>
    <row r="17" spans="1:15" s="8" customFormat="1" ht="18" customHeight="1">
      <c r="A17" s="29" t="s">
        <v>37</v>
      </c>
      <c r="B17" s="20">
        <v>7522448000</v>
      </c>
      <c r="C17" s="20">
        <v>7237448000</v>
      </c>
      <c r="D17" s="20">
        <v>7237172923</v>
      </c>
      <c r="E17" s="132">
        <v>0</v>
      </c>
      <c r="F17" s="94">
        <v>0</v>
      </c>
      <c r="G17" s="94">
        <v>0</v>
      </c>
      <c r="H17" s="132" t="s">
        <v>80</v>
      </c>
      <c r="I17" s="94">
        <v>0</v>
      </c>
      <c r="J17" s="94">
        <v>0</v>
      </c>
      <c r="K17" s="30" t="s">
        <v>37</v>
      </c>
      <c r="N17" s="151"/>
      <c r="O17" s="151"/>
    </row>
    <row r="18" spans="1:15" s="8" customFormat="1" ht="18" customHeight="1">
      <c r="A18" s="31" t="s">
        <v>38</v>
      </c>
      <c r="B18" s="22">
        <v>3151964000</v>
      </c>
      <c r="C18" s="22">
        <v>3123328000</v>
      </c>
      <c r="D18" s="22">
        <v>3123327606</v>
      </c>
      <c r="E18" s="145">
        <v>0</v>
      </c>
      <c r="F18" s="97">
        <v>0</v>
      </c>
      <c r="G18" s="97">
        <v>0</v>
      </c>
      <c r="H18" s="145" t="s">
        <v>80</v>
      </c>
      <c r="I18" s="97">
        <v>0</v>
      </c>
      <c r="J18" s="97">
        <v>0</v>
      </c>
      <c r="K18" s="32" t="s">
        <v>38</v>
      </c>
      <c r="N18" s="151"/>
      <c r="O18" s="151"/>
    </row>
    <row r="19" spans="1:13" s="48" customFormat="1" ht="20.25" customHeight="1">
      <c r="A19" s="33" t="s">
        <v>2</v>
      </c>
      <c r="B19" s="49"/>
      <c r="C19" s="50"/>
      <c r="D19" s="51"/>
      <c r="E19" s="24"/>
      <c r="F19" s="7"/>
      <c r="G19" s="1"/>
      <c r="H19" s="1"/>
      <c r="M19" s="48" t="s">
        <v>81</v>
      </c>
    </row>
    <row r="20" spans="2:8" s="1" customFormat="1" ht="10.5" customHeight="1">
      <c r="B20" s="23"/>
      <c r="C20" s="23"/>
      <c r="D20" s="23"/>
      <c r="G20" s="7"/>
      <c r="H20" s="7"/>
    </row>
    <row r="21" spans="1:5" ht="24.75" customHeight="1" hidden="1" thickTop="1">
      <c r="A21" s="163" t="s">
        <v>0</v>
      </c>
      <c r="B21" s="165">
        <v>29</v>
      </c>
      <c r="C21" s="165"/>
      <c r="D21" s="165"/>
      <c r="E21" s="24"/>
    </row>
    <row r="22" spans="1:7" ht="15.75" customHeight="1" hidden="1">
      <c r="A22" s="164"/>
      <c r="B22" s="36" t="s">
        <v>10</v>
      </c>
      <c r="C22" s="36" t="s">
        <v>11</v>
      </c>
      <c r="D22" s="36" t="s">
        <v>12</v>
      </c>
      <c r="E22" s="24"/>
      <c r="G22" s="52"/>
    </row>
    <row r="23" spans="1:6" ht="15.75" customHeight="1" hidden="1">
      <c r="A23" s="53" t="s">
        <v>28</v>
      </c>
      <c r="B23" s="54">
        <v>53473597000</v>
      </c>
      <c r="C23" s="54">
        <v>53966429000</v>
      </c>
      <c r="D23" s="54">
        <v>52367349061</v>
      </c>
      <c r="E23" s="24"/>
      <c r="F23" s="52"/>
    </row>
    <row r="24" spans="1:5" ht="15.75" customHeight="1" hidden="1">
      <c r="A24" s="46" t="s">
        <v>33</v>
      </c>
      <c r="B24" s="47">
        <v>999691000</v>
      </c>
      <c r="C24" s="47">
        <v>979691000</v>
      </c>
      <c r="D24" s="47">
        <v>877611820</v>
      </c>
      <c r="E24" s="24"/>
    </row>
    <row r="25" spans="1:5" ht="15.75" customHeight="1" hidden="1">
      <c r="A25" s="46" t="s">
        <v>34</v>
      </c>
      <c r="B25" s="47">
        <v>33787634000</v>
      </c>
      <c r="C25" s="47">
        <v>34177634000</v>
      </c>
      <c r="D25" s="47">
        <v>33163540201</v>
      </c>
      <c r="E25" s="24"/>
    </row>
    <row r="26" spans="1:5" ht="15.75" customHeight="1" hidden="1">
      <c r="A26" s="46" t="s">
        <v>35</v>
      </c>
      <c r="B26" s="47">
        <v>342000</v>
      </c>
      <c r="C26" s="47">
        <v>342000</v>
      </c>
      <c r="D26" s="47">
        <v>280539</v>
      </c>
      <c r="E26" s="24"/>
    </row>
    <row r="27" spans="1:5" ht="15.75" customHeight="1" hidden="1">
      <c r="A27" s="46" t="s">
        <v>36</v>
      </c>
      <c r="B27" s="47">
        <v>12624000</v>
      </c>
      <c r="C27" s="47">
        <v>6624000</v>
      </c>
      <c r="D27" s="47">
        <v>6072553</v>
      </c>
      <c r="E27" s="24"/>
    </row>
    <row r="28" spans="1:5" ht="15.75" customHeight="1" hidden="1">
      <c r="A28" s="46" t="s">
        <v>37</v>
      </c>
      <c r="B28" s="47">
        <v>7953196000</v>
      </c>
      <c r="C28" s="47">
        <v>7781196000</v>
      </c>
      <c r="D28" s="47">
        <v>7780440746</v>
      </c>
      <c r="E28" s="24"/>
    </row>
    <row r="29" spans="1:5" ht="15.75" customHeight="1" hidden="1">
      <c r="A29" s="46" t="s">
        <v>38</v>
      </c>
      <c r="B29" s="47">
        <v>3418152000</v>
      </c>
      <c r="C29" s="47">
        <v>3418152000</v>
      </c>
      <c r="D29" s="47">
        <v>3414570784</v>
      </c>
      <c r="E29" s="24"/>
    </row>
    <row r="30" spans="1:5" ht="15.75" customHeight="1" hidden="1">
      <c r="A30" s="46" t="s">
        <v>39</v>
      </c>
      <c r="B30" s="47">
        <v>6069184000</v>
      </c>
      <c r="C30" s="47">
        <v>5989184000</v>
      </c>
      <c r="D30" s="47">
        <v>5867802318</v>
      </c>
      <c r="E30" s="24"/>
    </row>
    <row r="31" spans="1:5" ht="15.75" customHeight="1" hidden="1">
      <c r="A31" s="46" t="s">
        <v>40</v>
      </c>
      <c r="B31" s="47">
        <v>792229000</v>
      </c>
      <c r="C31" s="47">
        <v>713229000</v>
      </c>
      <c r="D31" s="47">
        <v>687291436</v>
      </c>
      <c r="E31" s="24"/>
    </row>
    <row r="32" spans="1:5" ht="15.75" customHeight="1" hidden="1">
      <c r="A32" s="46" t="s">
        <v>41</v>
      </c>
      <c r="B32" s="47">
        <v>140545000</v>
      </c>
      <c r="C32" s="47">
        <v>600377000</v>
      </c>
      <c r="D32" s="47">
        <v>569738664</v>
      </c>
      <c r="E32" s="24"/>
    </row>
    <row r="33" spans="1:5" ht="15.75" customHeight="1" hidden="1">
      <c r="A33" s="55" t="s">
        <v>42</v>
      </c>
      <c r="B33" s="56">
        <v>300000000</v>
      </c>
      <c r="C33" s="56">
        <v>300000000</v>
      </c>
      <c r="D33" s="57">
        <v>0</v>
      </c>
      <c r="E33" s="24"/>
    </row>
    <row r="34" spans="1:5" ht="15.75" customHeight="1" hidden="1">
      <c r="A34" s="58"/>
      <c r="B34" s="59"/>
      <c r="C34" s="59"/>
      <c r="D34" s="59"/>
      <c r="E34" s="24"/>
    </row>
    <row r="35" spans="2:8" ht="10.5" customHeight="1" hidden="1" thickBot="1">
      <c r="B35" s="24"/>
      <c r="C35" s="24"/>
      <c r="D35" s="24"/>
      <c r="E35" s="24"/>
      <c r="G35" s="35"/>
      <c r="H35" s="8"/>
    </row>
    <row r="36" spans="1:8" ht="24.75" customHeight="1" hidden="1" thickTop="1">
      <c r="A36" s="163" t="s">
        <v>0</v>
      </c>
      <c r="B36" s="165">
        <v>30</v>
      </c>
      <c r="C36" s="165"/>
      <c r="D36" s="165"/>
      <c r="E36" s="24"/>
      <c r="F36" s="35"/>
      <c r="G36" s="16" t="s">
        <v>51</v>
      </c>
      <c r="H36" s="8"/>
    </row>
    <row r="37" spans="1:9" ht="15.75" customHeight="1" hidden="1">
      <c r="A37" s="164"/>
      <c r="B37" s="36" t="s">
        <v>10</v>
      </c>
      <c r="C37" s="36" t="s">
        <v>11</v>
      </c>
      <c r="D37" s="36" t="s">
        <v>12</v>
      </c>
      <c r="E37" s="24"/>
      <c r="F37" s="8"/>
      <c r="G37" s="60" t="s">
        <v>11</v>
      </c>
      <c r="H37" s="61" t="s">
        <v>12</v>
      </c>
      <c r="I37" s="24"/>
    </row>
    <row r="38" spans="1:9" ht="15.75" customHeight="1" hidden="1">
      <c r="A38" s="53" t="s">
        <v>13</v>
      </c>
      <c r="B38" s="54">
        <v>63657449000</v>
      </c>
      <c r="C38" s="62">
        <v>64355791000</v>
      </c>
      <c r="D38" s="62">
        <v>62795138268</v>
      </c>
      <c r="E38" s="24"/>
      <c r="F38" s="166" t="s">
        <v>52</v>
      </c>
      <c r="G38" s="63" t="e">
        <v>#REF!</v>
      </c>
      <c r="H38" s="63" t="e">
        <v>#REF!</v>
      </c>
      <c r="I38" s="47"/>
    </row>
    <row r="39" spans="1:9" ht="15.75" customHeight="1" hidden="1">
      <c r="A39" s="46" t="s">
        <v>23</v>
      </c>
      <c r="B39" s="47">
        <v>1150154000</v>
      </c>
      <c r="C39" s="64">
        <v>1140154000</v>
      </c>
      <c r="D39" s="64">
        <v>998039647</v>
      </c>
      <c r="E39" s="24"/>
      <c r="F39" s="166"/>
      <c r="G39" s="65">
        <v>1172032000</v>
      </c>
      <c r="H39" s="65">
        <v>1048141725</v>
      </c>
      <c r="I39" s="47"/>
    </row>
    <row r="40" spans="1:9" ht="15.75" customHeight="1" hidden="1">
      <c r="A40" s="46" t="s">
        <v>43</v>
      </c>
      <c r="B40" s="47">
        <v>34694787000</v>
      </c>
      <c r="C40" s="64">
        <v>34987787000</v>
      </c>
      <c r="D40" s="64">
        <v>34215932201</v>
      </c>
      <c r="E40" s="24"/>
      <c r="F40" s="166"/>
      <c r="G40" s="65">
        <v>32528493000</v>
      </c>
      <c r="H40" s="65">
        <v>31894758340</v>
      </c>
      <c r="I40" s="47"/>
    </row>
    <row r="41" spans="1:9" ht="15.75" customHeight="1" hidden="1">
      <c r="A41" s="46" t="s">
        <v>44</v>
      </c>
      <c r="B41" s="47">
        <v>342000</v>
      </c>
      <c r="C41" s="64">
        <v>342000</v>
      </c>
      <c r="D41" s="64">
        <v>280539</v>
      </c>
      <c r="E41" s="24"/>
      <c r="F41" s="66"/>
      <c r="G41" s="65" t="e">
        <v>#REF!</v>
      </c>
      <c r="H41" s="65" t="e">
        <v>#REF!</v>
      </c>
      <c r="I41" s="47"/>
    </row>
    <row r="42" spans="1:9" ht="15.75" customHeight="1" hidden="1">
      <c r="A42" s="46" t="s">
        <v>45</v>
      </c>
      <c r="B42" s="47">
        <v>9202000</v>
      </c>
      <c r="C42" s="64">
        <v>9202000</v>
      </c>
      <c r="D42" s="64">
        <v>5729273</v>
      </c>
      <c r="E42" s="24"/>
      <c r="F42" s="66"/>
      <c r="G42" s="65" t="e">
        <v>#REF!</v>
      </c>
      <c r="H42" s="65" t="e">
        <v>#REF!</v>
      </c>
      <c r="I42" s="47"/>
    </row>
    <row r="43" spans="1:9" ht="15.75" customHeight="1" hidden="1">
      <c r="A43" s="46" t="s">
        <v>46</v>
      </c>
      <c r="B43" s="47">
        <v>8518623000</v>
      </c>
      <c r="C43" s="64">
        <v>8145623000</v>
      </c>
      <c r="D43" s="64">
        <v>8145042544</v>
      </c>
      <c r="E43" s="24"/>
      <c r="F43" s="66"/>
      <c r="G43" s="65" t="e">
        <v>#REF!</v>
      </c>
      <c r="H43" s="65" t="e">
        <v>#REF!</v>
      </c>
      <c r="I43" s="47"/>
    </row>
    <row r="44" spans="1:9" ht="15.75" customHeight="1" hidden="1">
      <c r="A44" s="46" t="s">
        <v>47</v>
      </c>
      <c r="B44" s="47">
        <v>3237110000</v>
      </c>
      <c r="C44" s="64">
        <v>3187110000</v>
      </c>
      <c r="D44" s="64">
        <v>3186154815</v>
      </c>
      <c r="E44" s="24"/>
      <c r="F44" s="167" t="s">
        <v>48</v>
      </c>
      <c r="G44" s="65" t="e">
        <v>#REF!</v>
      </c>
      <c r="H44" s="65" t="e">
        <v>#REF!</v>
      </c>
      <c r="I44" s="47"/>
    </row>
    <row r="45" spans="1:9" ht="15.75" customHeight="1" hidden="1">
      <c r="A45" s="46" t="s">
        <v>49</v>
      </c>
      <c r="B45" s="47">
        <v>14808000000</v>
      </c>
      <c r="C45" s="64">
        <v>15446860000</v>
      </c>
      <c r="D45" s="64">
        <v>15209648030</v>
      </c>
      <c r="E45" s="24"/>
      <c r="F45" s="167"/>
      <c r="G45" s="65">
        <v>50000</v>
      </c>
      <c r="H45" s="65">
        <v>5516</v>
      </c>
      <c r="I45" s="47"/>
    </row>
    <row r="46" spans="1:9" ht="15.75" customHeight="1" hidden="1">
      <c r="A46" s="46" t="s">
        <v>50</v>
      </c>
      <c r="B46" s="47">
        <v>798686000</v>
      </c>
      <c r="C46" s="64">
        <v>691434000</v>
      </c>
      <c r="D46" s="64">
        <v>607414681</v>
      </c>
      <c r="E46" s="24"/>
      <c r="F46" s="167"/>
      <c r="G46" s="65">
        <v>608471000</v>
      </c>
      <c r="H46" s="65">
        <v>549844516</v>
      </c>
      <c r="I46" s="47"/>
    </row>
    <row r="47" spans="1:9" ht="15.75" customHeight="1" hidden="1">
      <c r="A47" s="46" t="s">
        <v>24</v>
      </c>
      <c r="B47" s="47">
        <v>140545000</v>
      </c>
      <c r="C47" s="64">
        <v>447279000</v>
      </c>
      <c r="D47" s="64">
        <v>426896538</v>
      </c>
      <c r="E47" s="24"/>
      <c r="F47" s="167"/>
      <c r="G47" s="65">
        <v>1001502000</v>
      </c>
      <c r="H47" s="65">
        <v>965272127</v>
      </c>
      <c r="I47" s="56"/>
    </row>
    <row r="48" spans="1:9" ht="15.75" customHeight="1" hidden="1">
      <c r="A48" s="55" t="s">
        <v>25</v>
      </c>
      <c r="B48" s="56">
        <v>300000000</v>
      </c>
      <c r="C48" s="67">
        <v>300000000</v>
      </c>
      <c r="D48" s="67">
        <v>0</v>
      </c>
      <c r="E48" s="24"/>
      <c r="F48" s="167"/>
      <c r="G48" s="68">
        <v>298461000</v>
      </c>
      <c r="H48" s="68">
        <v>0</v>
      </c>
      <c r="I48" s="24"/>
    </row>
    <row r="49" spans="1:6" ht="5.25" customHeight="1" hidden="1">
      <c r="A49" s="2"/>
      <c r="B49" s="24"/>
      <c r="C49" s="24"/>
      <c r="D49" s="24"/>
      <c r="F49" s="167"/>
    </row>
    <row r="50" spans="2:4" ht="13.5" hidden="1">
      <c r="B50" s="24"/>
      <c r="C50" s="24"/>
      <c r="D50" s="24"/>
    </row>
    <row r="51" spans="2:4" ht="13.5">
      <c r="B51" s="24"/>
      <c r="C51" s="24"/>
      <c r="D51" s="24"/>
    </row>
    <row r="52" spans="2:4" ht="13.5">
      <c r="B52" s="24"/>
      <c r="C52" s="24"/>
      <c r="D52" s="24"/>
    </row>
  </sheetData>
  <sheetProtection/>
  <mergeCells count="11">
    <mergeCell ref="H5:J5"/>
    <mergeCell ref="K5:K6"/>
    <mergeCell ref="A21:A22"/>
    <mergeCell ref="B21:D21"/>
    <mergeCell ref="A36:A37"/>
    <mergeCell ref="B36:D36"/>
    <mergeCell ref="F38:F40"/>
    <mergeCell ref="F44:F49"/>
    <mergeCell ref="A5:A6"/>
    <mergeCell ref="B5:D5"/>
    <mergeCell ref="E5:G5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39" customFormat="1" ht="27.75" customHeight="1">
      <c r="A1" s="139" t="s">
        <v>73</v>
      </c>
      <c r="C1" s="139" t="s">
        <v>78</v>
      </c>
    </row>
    <row r="2" spans="1:8" ht="16.5" customHeight="1">
      <c r="A2" s="11" t="s">
        <v>54</v>
      </c>
      <c r="B2" s="11"/>
      <c r="C2" s="11"/>
      <c r="D2" s="11"/>
      <c r="E2" s="11"/>
      <c r="F2" s="11"/>
      <c r="H2" s="5"/>
    </row>
    <row r="3" spans="1:13" s="13" customFormat="1" ht="16.5" customHeight="1">
      <c r="A3" s="15" t="s">
        <v>71</v>
      </c>
      <c r="B3" s="74"/>
      <c r="C3" s="74"/>
      <c r="D3" s="78"/>
      <c r="E3" s="1"/>
      <c r="F3" s="1"/>
      <c r="H3" s="24"/>
      <c r="I3" s="7"/>
      <c r="M3" s="13" t="s">
        <v>72</v>
      </c>
    </row>
    <row r="4" spans="1:6" s="8" customFormat="1" ht="14.25" customHeight="1" thickBot="1">
      <c r="A4" s="10" t="s">
        <v>22</v>
      </c>
      <c r="E4" s="1"/>
      <c r="F4" s="1"/>
    </row>
    <row r="5" spans="1:14" s="8" customFormat="1" ht="14.25" customHeight="1" thickTop="1">
      <c r="A5" s="154" t="s">
        <v>0</v>
      </c>
      <c r="B5" s="156" t="e">
        <f>#REF!</f>
        <v>#REF!</v>
      </c>
      <c r="C5" s="157"/>
      <c r="D5" s="157"/>
      <c r="E5" s="156" t="e">
        <f>B5+1</f>
        <v>#REF!</v>
      </c>
      <c r="F5" s="157"/>
      <c r="G5" s="154" t="s">
        <v>0</v>
      </c>
      <c r="H5" s="69" t="e">
        <f>B5+1</f>
        <v>#REF!</v>
      </c>
      <c r="I5" s="156" t="e">
        <f>B5+2</f>
        <v>#REF!</v>
      </c>
      <c r="J5" s="157"/>
      <c r="K5" s="157"/>
      <c r="L5" s="1"/>
      <c r="M5" s="168" t="e">
        <f>I5</f>
        <v>#REF!</v>
      </c>
      <c r="N5" s="169"/>
    </row>
    <row r="6" spans="1:14" s="8" customFormat="1" ht="14.25" customHeight="1">
      <c r="A6" s="155"/>
      <c r="B6" s="25" t="s">
        <v>10</v>
      </c>
      <c r="C6" s="25" t="s">
        <v>11</v>
      </c>
      <c r="D6" s="27" t="s">
        <v>12</v>
      </c>
      <c r="E6" s="25" t="s">
        <v>10</v>
      </c>
      <c r="F6" s="27" t="s">
        <v>11</v>
      </c>
      <c r="G6" s="155"/>
      <c r="H6" s="41" t="s">
        <v>12</v>
      </c>
      <c r="I6" s="25" t="s">
        <v>10</v>
      </c>
      <c r="J6" s="25" t="s">
        <v>11</v>
      </c>
      <c r="K6" s="27" t="s">
        <v>12</v>
      </c>
      <c r="L6" s="1"/>
      <c r="M6" s="75" t="s">
        <v>55</v>
      </c>
      <c r="N6" s="76" t="s">
        <v>56</v>
      </c>
    </row>
    <row r="7" spans="1:14" s="8" customFormat="1" ht="14.25" customHeight="1">
      <c r="A7" s="70" t="s">
        <v>28</v>
      </c>
      <c r="B7" s="127">
        <v>120637000</v>
      </c>
      <c r="C7" s="127">
        <v>127929000</v>
      </c>
      <c r="D7" s="127">
        <v>121796636</v>
      </c>
      <c r="E7" s="127">
        <v>106500000</v>
      </c>
      <c r="F7" s="127">
        <v>116561000</v>
      </c>
      <c r="G7" s="70" t="s">
        <v>28</v>
      </c>
      <c r="H7" s="128">
        <v>113136089</v>
      </c>
      <c r="I7" s="127"/>
      <c r="J7" s="127"/>
      <c r="K7" s="127"/>
      <c r="L7" s="1"/>
      <c r="M7" s="77">
        <f>SUM(M8:M12)</f>
        <v>116561000</v>
      </c>
      <c r="N7" s="77">
        <f>SUM(N8:N13)</f>
        <v>113136089</v>
      </c>
    </row>
    <row r="8" spans="1:14" s="8" customFormat="1" ht="14.25" customHeight="1">
      <c r="A8" s="29" t="s">
        <v>57</v>
      </c>
      <c r="B8" s="118">
        <v>19800000</v>
      </c>
      <c r="C8" s="129">
        <v>19800000</v>
      </c>
      <c r="D8" s="129">
        <v>18919300</v>
      </c>
      <c r="E8" s="118">
        <v>19200000</v>
      </c>
      <c r="F8" s="118">
        <v>19200000</v>
      </c>
      <c r="G8" s="29" t="s">
        <v>57</v>
      </c>
      <c r="H8" s="126">
        <v>17956900</v>
      </c>
      <c r="I8" s="118"/>
      <c r="J8" s="118"/>
      <c r="K8" s="118"/>
      <c r="L8" s="1"/>
      <c r="M8" s="77">
        <f>'7-27(廃止)'!C8</f>
        <v>19200000</v>
      </c>
      <c r="N8" s="77">
        <f>'7-27(廃止)'!D8</f>
        <v>17956900</v>
      </c>
    </row>
    <row r="9" spans="1:14" s="8" customFormat="1" ht="14.25" customHeight="1">
      <c r="A9" s="29" t="s">
        <v>58</v>
      </c>
      <c r="B9" s="118">
        <v>19506000</v>
      </c>
      <c r="C9" s="129">
        <v>19506000</v>
      </c>
      <c r="D9" s="129">
        <v>15644693</v>
      </c>
      <c r="E9" s="118">
        <v>18514000</v>
      </c>
      <c r="F9" s="118">
        <v>18514000</v>
      </c>
      <c r="G9" s="29" t="s">
        <v>58</v>
      </c>
      <c r="H9" s="126">
        <v>16252312</v>
      </c>
      <c r="I9" s="118"/>
      <c r="J9" s="118"/>
      <c r="K9" s="118"/>
      <c r="L9" s="1"/>
      <c r="M9" s="77">
        <f>'7-27(廃止)'!C11</f>
        <v>18514000</v>
      </c>
      <c r="N9" s="77">
        <f>'7-27(廃止)'!D11</f>
        <v>16252312</v>
      </c>
    </row>
    <row r="10" spans="1:14" s="8" customFormat="1" ht="14.25" customHeight="1">
      <c r="A10" s="29" t="s">
        <v>3</v>
      </c>
      <c r="B10" s="118">
        <v>13305000</v>
      </c>
      <c r="C10" s="129">
        <v>13305000</v>
      </c>
      <c r="D10" s="129">
        <v>11780000</v>
      </c>
      <c r="E10" s="118">
        <v>12079000</v>
      </c>
      <c r="F10" s="118">
        <v>12079000</v>
      </c>
      <c r="G10" s="29" t="s">
        <v>3</v>
      </c>
      <c r="H10" s="126">
        <v>9768602</v>
      </c>
      <c r="I10" s="118"/>
      <c r="J10" s="118"/>
      <c r="K10" s="118"/>
      <c r="L10" s="1"/>
      <c r="M10" s="77">
        <f>'7-27(廃止)'!C14</f>
        <v>12079000</v>
      </c>
      <c r="N10" s="77">
        <f>'7-27(廃止)'!D14</f>
        <v>9768602</v>
      </c>
    </row>
    <row r="11" spans="1:14" s="8" customFormat="1" ht="14.25" customHeight="1">
      <c r="A11" s="29" t="s">
        <v>5</v>
      </c>
      <c r="B11" s="118">
        <v>67816000</v>
      </c>
      <c r="C11" s="129">
        <v>75108000</v>
      </c>
      <c r="D11" s="129">
        <v>75108893</v>
      </c>
      <c r="E11" s="118">
        <v>54139000</v>
      </c>
      <c r="F11" s="118">
        <v>64200000</v>
      </c>
      <c r="G11" s="29" t="s">
        <v>5</v>
      </c>
      <c r="H11" s="126">
        <v>64200593</v>
      </c>
      <c r="I11" s="118"/>
      <c r="J11" s="118"/>
      <c r="K11" s="118"/>
      <c r="L11" s="1"/>
      <c r="M11" s="77">
        <f>'7-27(廃止)'!C17</f>
        <v>64200000</v>
      </c>
      <c r="N11" s="77">
        <f>'7-27(廃止)'!D17</f>
        <v>64200593</v>
      </c>
    </row>
    <row r="12" spans="1:14" s="8" customFormat="1" ht="14.25" customHeight="1">
      <c r="A12" s="86" t="s">
        <v>21</v>
      </c>
      <c r="B12" s="144">
        <v>210000</v>
      </c>
      <c r="C12" s="121">
        <v>210000</v>
      </c>
      <c r="D12" s="121">
        <v>343750</v>
      </c>
      <c r="E12" s="144">
        <v>2568000</v>
      </c>
      <c r="F12" s="144">
        <v>2568000</v>
      </c>
      <c r="G12" s="86" t="s">
        <v>21</v>
      </c>
      <c r="H12" s="144">
        <v>3958287</v>
      </c>
      <c r="I12" s="144"/>
      <c r="J12" s="144"/>
      <c r="K12" s="144"/>
      <c r="L12" s="1"/>
      <c r="M12" s="77">
        <f>'7-27(廃止)'!C20</f>
        <v>2568000</v>
      </c>
      <c r="N12" s="77">
        <f>'7-27(廃止)'!D20</f>
        <v>3958287</v>
      </c>
    </row>
    <row r="13" spans="1:14" s="8" customFormat="1" ht="14.25" customHeight="1">
      <c r="A13" s="72" t="s">
        <v>17</v>
      </c>
      <c r="B13" s="131" t="s">
        <v>1</v>
      </c>
      <c r="C13" s="123" t="s">
        <v>1</v>
      </c>
      <c r="D13" s="123" t="s">
        <v>1</v>
      </c>
      <c r="E13" s="131">
        <v>0</v>
      </c>
      <c r="F13" s="131">
        <v>0</v>
      </c>
      <c r="G13" s="72" t="s">
        <v>17</v>
      </c>
      <c r="H13" s="131">
        <v>999395</v>
      </c>
      <c r="I13" s="131"/>
      <c r="J13" s="131"/>
      <c r="K13" s="131"/>
      <c r="L13" s="1"/>
      <c r="M13" s="77">
        <f>'7-27(廃止)'!C23</f>
        <v>0</v>
      </c>
      <c r="N13" s="77">
        <f>'7-27(廃止)'!E23</f>
        <v>999395</v>
      </c>
    </row>
    <row r="14" spans="5:8" s="8" customFormat="1" ht="15" customHeight="1">
      <c r="E14" s="1"/>
      <c r="F14" s="1"/>
      <c r="H14" s="23"/>
    </row>
    <row r="15" spans="1:9" s="13" customFormat="1" ht="16.5" customHeight="1">
      <c r="A15" s="15" t="s">
        <v>53</v>
      </c>
      <c r="B15" s="74"/>
      <c r="C15" s="74"/>
      <c r="D15" s="78"/>
      <c r="E15" s="1"/>
      <c r="F15" s="1"/>
      <c r="H15" s="24"/>
      <c r="I15" s="7"/>
    </row>
    <row r="16" spans="1:9" s="80" customFormat="1" ht="15" customHeight="1">
      <c r="A16" s="10" t="s">
        <v>22</v>
      </c>
      <c r="B16" s="21"/>
      <c r="C16" s="21"/>
      <c r="D16" s="21"/>
      <c r="E16" s="6"/>
      <c r="F16" s="6"/>
      <c r="H16" s="79"/>
      <c r="I16" s="9"/>
    </row>
    <row r="17" spans="1:9" s="80" customFormat="1" ht="3.75" customHeight="1" thickBot="1">
      <c r="A17" s="12"/>
      <c r="B17" s="21"/>
      <c r="C17" s="21"/>
      <c r="D17" s="21"/>
      <c r="E17" s="6"/>
      <c r="F17" s="6"/>
      <c r="H17" s="79"/>
      <c r="I17" s="9"/>
    </row>
    <row r="18" spans="1:14" s="80" customFormat="1" ht="15" customHeight="1" thickTop="1">
      <c r="A18" s="154" t="s">
        <v>0</v>
      </c>
      <c r="B18" s="156">
        <v>27</v>
      </c>
      <c r="C18" s="157"/>
      <c r="D18" s="157"/>
      <c r="E18" s="156">
        <f>B18+1</f>
        <v>28</v>
      </c>
      <c r="F18" s="157"/>
      <c r="G18" s="154" t="s">
        <v>0</v>
      </c>
      <c r="H18" s="69">
        <f>B18+1</f>
        <v>28</v>
      </c>
      <c r="I18" s="156">
        <f>B18+2</f>
        <v>29</v>
      </c>
      <c r="J18" s="157"/>
      <c r="K18" s="157"/>
      <c r="L18" s="81"/>
      <c r="M18" s="170">
        <f>I18</f>
        <v>29</v>
      </c>
      <c r="N18" s="171"/>
    </row>
    <row r="19" spans="1:14" s="80" customFormat="1" ht="15" customHeight="1">
      <c r="A19" s="155"/>
      <c r="B19" s="25" t="s">
        <v>10</v>
      </c>
      <c r="C19" s="25" t="s">
        <v>11</v>
      </c>
      <c r="D19" s="27" t="s">
        <v>12</v>
      </c>
      <c r="E19" s="25" t="s">
        <v>10</v>
      </c>
      <c r="F19" s="27" t="s">
        <v>11</v>
      </c>
      <c r="G19" s="155"/>
      <c r="H19" s="41" t="s">
        <v>12</v>
      </c>
      <c r="I19" s="25" t="s">
        <v>10</v>
      </c>
      <c r="J19" s="25" t="s">
        <v>11</v>
      </c>
      <c r="K19" s="27" t="s">
        <v>12</v>
      </c>
      <c r="L19" s="6"/>
      <c r="M19" s="82" t="s">
        <v>55</v>
      </c>
      <c r="N19" s="83" t="s">
        <v>56</v>
      </c>
    </row>
    <row r="20" spans="1:14" s="80" customFormat="1" ht="15" customHeight="1">
      <c r="A20" s="70" t="s">
        <v>28</v>
      </c>
      <c r="B20" s="127">
        <v>120637000</v>
      </c>
      <c r="C20" s="127">
        <v>127929000</v>
      </c>
      <c r="D20" s="127">
        <v>57596043</v>
      </c>
      <c r="E20" s="127">
        <v>106500000</v>
      </c>
      <c r="F20" s="127">
        <v>116561000</v>
      </c>
      <c r="G20" s="70" t="s">
        <v>28</v>
      </c>
      <c r="H20" s="128">
        <v>71696938</v>
      </c>
      <c r="I20" s="127"/>
      <c r="J20" s="127"/>
      <c r="K20" s="127"/>
      <c r="L20" s="6"/>
      <c r="M20" s="73">
        <f>SUM(M21:M22)</f>
        <v>116561000</v>
      </c>
      <c r="N20" s="73">
        <f>SUM(N21:N22)</f>
        <v>71696938</v>
      </c>
    </row>
    <row r="21" spans="1:14" s="80" customFormat="1" ht="15" customHeight="1">
      <c r="A21" s="29" t="s">
        <v>33</v>
      </c>
      <c r="B21" s="118">
        <v>73790000</v>
      </c>
      <c r="C21" s="129">
        <v>73790000</v>
      </c>
      <c r="D21" s="129">
        <v>57596043</v>
      </c>
      <c r="E21" s="118">
        <v>73720000</v>
      </c>
      <c r="F21" s="118">
        <v>73720000</v>
      </c>
      <c r="G21" s="29" t="s">
        <v>33</v>
      </c>
      <c r="H21" s="126">
        <v>71696938</v>
      </c>
      <c r="I21" s="118"/>
      <c r="J21" s="118"/>
      <c r="K21" s="118"/>
      <c r="L21" s="6"/>
      <c r="M21" s="73">
        <f>'7-27(廃止)'!C34</f>
        <v>73720000</v>
      </c>
      <c r="N21" s="73">
        <f>'7-27(廃止)'!D34</f>
        <v>71696938</v>
      </c>
    </row>
    <row r="22" spans="1:14" s="80" customFormat="1" ht="15" customHeight="1">
      <c r="A22" s="31" t="s">
        <v>42</v>
      </c>
      <c r="B22" s="130">
        <v>46847000</v>
      </c>
      <c r="C22" s="123">
        <v>54139000</v>
      </c>
      <c r="D22" s="123">
        <v>0</v>
      </c>
      <c r="E22" s="122">
        <v>32780000</v>
      </c>
      <c r="F22" s="122">
        <v>42841000</v>
      </c>
      <c r="G22" s="31" t="s">
        <v>42</v>
      </c>
      <c r="H22" s="122">
        <v>0</v>
      </c>
      <c r="I22" s="122"/>
      <c r="J22" s="122"/>
      <c r="K22" s="122"/>
      <c r="L22" s="6"/>
      <c r="M22" s="73">
        <f>'7-27(廃止)'!C37</f>
        <v>42841000</v>
      </c>
      <c r="N22" s="73">
        <f>'7-27(廃止)'!D37</f>
        <v>0</v>
      </c>
    </row>
    <row r="23" spans="1:255" s="80" customFormat="1" ht="15" customHeight="1">
      <c r="A23" s="33"/>
      <c r="B23" s="2"/>
      <c r="C23" s="2"/>
      <c r="D23" s="2"/>
      <c r="E23" s="2"/>
      <c r="F23" s="2"/>
      <c r="G23" s="33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74"/>
      <c r="C24" s="74"/>
      <c r="D24" s="74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23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23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23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23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23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37"/>
      <c r="F87" s="38"/>
    </row>
  </sheetData>
  <sheetProtection/>
  <mergeCells count="12"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  <mergeCell ref="M5:N5"/>
    <mergeCell ref="M18:N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88" t="s">
        <v>77</v>
      </c>
    </row>
    <row r="2" spans="1:3" s="108" customFormat="1" ht="18.75" customHeight="1">
      <c r="A2" s="91" t="s">
        <v>64</v>
      </c>
      <c r="B2" s="91"/>
      <c r="C2" s="98"/>
    </row>
    <row r="3" spans="1:6" ht="14.25" customHeight="1" thickBot="1">
      <c r="A3" s="99" t="s">
        <v>22</v>
      </c>
      <c r="B3" s="89"/>
      <c r="C3" s="89"/>
      <c r="D3" s="89"/>
      <c r="E3" s="89"/>
      <c r="F3" s="90"/>
    </row>
    <row r="4" spans="1:9" ht="14.25" customHeight="1" thickTop="1">
      <c r="A4" s="174" t="s">
        <v>0</v>
      </c>
      <c r="B4" s="175"/>
      <c r="C4" s="180" t="e">
        <f>#REF!</f>
        <v>#REF!</v>
      </c>
      <c r="D4" s="181"/>
      <c r="E4" s="182"/>
      <c r="F4" s="84" t="e">
        <f>C4+1</f>
        <v>#REF!</v>
      </c>
      <c r="I4" s="4" t="s">
        <v>68</v>
      </c>
    </row>
    <row r="5" spans="1:6" ht="14.25" customHeight="1">
      <c r="A5" s="176"/>
      <c r="B5" s="177"/>
      <c r="C5" s="100" t="s">
        <v>11</v>
      </c>
      <c r="D5" s="85" t="s">
        <v>59</v>
      </c>
      <c r="E5" s="85" t="s">
        <v>60</v>
      </c>
      <c r="F5" s="28" t="s">
        <v>61</v>
      </c>
    </row>
    <row r="6" spans="1:6" ht="14.25" customHeight="1">
      <c r="A6" s="178" t="s">
        <v>13</v>
      </c>
      <c r="B6" s="179"/>
      <c r="C6" s="116">
        <f>SUM(C8,C11,C14,J13,C17,C20)</f>
        <v>116561000</v>
      </c>
      <c r="D6" s="116">
        <f>SUM(D8,D11,D14,K13,D17,D20,D23)</f>
        <v>113136089</v>
      </c>
      <c r="E6" s="120">
        <f>SUM(E8,E11,E14,L13,E17,E20,E23)</f>
        <v>-3424911</v>
      </c>
      <c r="F6" s="116">
        <f>SUM(F8,F11,F14,M13,F17,F20)</f>
        <v>0</v>
      </c>
    </row>
    <row r="7" spans="1:6" ht="7.5" customHeight="1">
      <c r="A7" s="102"/>
      <c r="B7" s="103"/>
      <c r="C7" s="133"/>
      <c r="D7" s="133"/>
      <c r="E7" s="125"/>
      <c r="F7" s="128"/>
    </row>
    <row r="8" spans="1:6" ht="14.25" customHeight="1">
      <c r="A8" s="172" t="s">
        <v>57</v>
      </c>
      <c r="B8" s="173"/>
      <c r="C8" s="117">
        <f>SUM(C9)</f>
        <v>19200000</v>
      </c>
      <c r="D8" s="117">
        <f>SUM(D9)</f>
        <v>17956900</v>
      </c>
      <c r="E8" s="120">
        <f>SUM(E9)</f>
        <v>-1243100</v>
      </c>
      <c r="F8" s="133">
        <f>SUM(F9)</f>
        <v>0</v>
      </c>
    </row>
    <row r="9" spans="1:6" ht="14.25" customHeight="1">
      <c r="A9" s="107"/>
      <c r="B9" s="104" t="s">
        <v>57</v>
      </c>
      <c r="C9" s="118">
        <v>19200000</v>
      </c>
      <c r="D9" s="118">
        <v>17956900</v>
      </c>
      <c r="E9" s="119">
        <f>D9-C9</f>
        <v>-1243100</v>
      </c>
      <c r="F9" s="121">
        <v>0</v>
      </c>
    </row>
    <row r="10" spans="1:6" ht="7.5" customHeight="1">
      <c r="A10" s="107"/>
      <c r="B10" s="104"/>
      <c r="C10" s="133"/>
      <c r="D10" s="133"/>
      <c r="E10" s="120"/>
      <c r="F10" s="121"/>
    </row>
    <row r="11" spans="1:6" ht="14.25" customHeight="1">
      <c r="A11" s="172" t="s">
        <v>62</v>
      </c>
      <c r="B11" s="173"/>
      <c r="C11" s="117">
        <f>SUM(C12)</f>
        <v>18514000</v>
      </c>
      <c r="D11" s="117">
        <f>SUM(D12)</f>
        <v>16252312</v>
      </c>
      <c r="E11" s="120">
        <f>SUM(E12)</f>
        <v>-2261688</v>
      </c>
      <c r="F11" s="117">
        <f>SUM(F12)</f>
        <v>0</v>
      </c>
    </row>
    <row r="12" spans="1:6" ht="14.25" customHeight="1">
      <c r="A12" s="107"/>
      <c r="B12" s="104" t="s">
        <v>62</v>
      </c>
      <c r="C12" s="118">
        <v>18514000</v>
      </c>
      <c r="D12" s="118">
        <v>16252312</v>
      </c>
      <c r="E12" s="119">
        <f>D12-C12</f>
        <v>-2261688</v>
      </c>
      <c r="F12" s="121">
        <v>0</v>
      </c>
    </row>
    <row r="13" spans="1:6" ht="7.5" customHeight="1">
      <c r="A13" s="107"/>
      <c r="B13" s="104"/>
      <c r="C13" s="133"/>
      <c r="D13" s="133"/>
      <c r="E13" s="120"/>
      <c r="F13" s="121"/>
    </row>
    <row r="14" spans="1:6" ht="14.25" customHeight="1">
      <c r="A14" s="172" t="s">
        <v>3</v>
      </c>
      <c r="B14" s="173"/>
      <c r="C14" s="117">
        <f>SUM(C15)</f>
        <v>12079000</v>
      </c>
      <c r="D14" s="117">
        <f>SUM(D15)</f>
        <v>9768602</v>
      </c>
      <c r="E14" s="120">
        <f>SUM(E15)</f>
        <v>-2310398</v>
      </c>
      <c r="F14" s="117">
        <f>SUM(F15)</f>
        <v>0</v>
      </c>
    </row>
    <row r="15" spans="1:6" ht="14.25" customHeight="1">
      <c r="A15" s="107"/>
      <c r="B15" s="104" t="s">
        <v>4</v>
      </c>
      <c r="C15" s="118">
        <v>12079000</v>
      </c>
      <c r="D15" s="118">
        <v>9768602</v>
      </c>
      <c r="E15" s="119">
        <f>D15-C15</f>
        <v>-2310398</v>
      </c>
      <c r="F15" s="121">
        <v>0</v>
      </c>
    </row>
    <row r="16" spans="1:6" ht="7.5" customHeight="1">
      <c r="A16" s="107"/>
      <c r="B16" s="104"/>
      <c r="C16" s="133"/>
      <c r="D16" s="133"/>
      <c r="E16" s="120"/>
      <c r="F16" s="121"/>
    </row>
    <row r="17" spans="1:6" ht="14.25" customHeight="1">
      <c r="A17" s="172" t="s">
        <v>5</v>
      </c>
      <c r="B17" s="173"/>
      <c r="C17" s="116">
        <f>SUM(C18)</f>
        <v>64200000</v>
      </c>
      <c r="D17" s="116">
        <f>SUM(D18)</f>
        <v>64200593</v>
      </c>
      <c r="E17" s="124">
        <f>SUM(E18)</f>
        <v>593</v>
      </c>
      <c r="F17" s="116">
        <f>SUM(F18)</f>
        <v>0</v>
      </c>
    </row>
    <row r="18" spans="1:6" ht="14.25" customHeight="1">
      <c r="A18" s="106"/>
      <c r="B18" s="104" t="s">
        <v>5</v>
      </c>
      <c r="C18" s="118">
        <v>64200000</v>
      </c>
      <c r="D18" s="118">
        <v>64200593</v>
      </c>
      <c r="E18" s="119">
        <f>D18-C18</f>
        <v>593</v>
      </c>
      <c r="F18" s="121">
        <v>0</v>
      </c>
    </row>
    <row r="19" spans="1:6" ht="7.5" customHeight="1">
      <c r="A19" s="106"/>
      <c r="B19" s="104"/>
      <c r="C19" s="133"/>
      <c r="D19" s="133"/>
      <c r="E19" s="120"/>
      <c r="F19" s="121"/>
    </row>
    <row r="20" spans="1:6" ht="14.25" customHeight="1">
      <c r="A20" s="172" t="s">
        <v>21</v>
      </c>
      <c r="B20" s="173"/>
      <c r="C20" s="117">
        <f>SUM(C21:C21)</f>
        <v>2568000</v>
      </c>
      <c r="D20" s="117">
        <f>SUM(D21:D21)</f>
        <v>3958287</v>
      </c>
      <c r="E20" s="120">
        <f>SUM(E21:E21)</f>
        <v>1390287</v>
      </c>
      <c r="F20" s="117">
        <f>SUM(F21)</f>
        <v>0</v>
      </c>
    </row>
    <row r="21" spans="1:6" ht="14.25" customHeight="1">
      <c r="A21" s="107"/>
      <c r="B21" s="104" t="s">
        <v>21</v>
      </c>
      <c r="C21" s="118">
        <v>2568000</v>
      </c>
      <c r="D21" s="118">
        <v>3958287</v>
      </c>
      <c r="E21" s="119">
        <f>D21-C21</f>
        <v>1390287</v>
      </c>
      <c r="F21" s="121">
        <v>0</v>
      </c>
    </row>
    <row r="22" spans="1:6" ht="7.5" customHeight="1">
      <c r="A22" s="107"/>
      <c r="B22" s="104"/>
      <c r="C22" s="118"/>
      <c r="D22" s="118"/>
      <c r="E22" s="119"/>
      <c r="F22" s="121"/>
    </row>
    <row r="23" spans="1:6" ht="14.25" customHeight="1">
      <c r="A23" s="172" t="s">
        <v>17</v>
      </c>
      <c r="B23" s="173"/>
      <c r="C23" s="117">
        <f>SUM(C24)</f>
        <v>0</v>
      </c>
      <c r="D23" s="117">
        <f>SUM(D24)</f>
        <v>999395</v>
      </c>
      <c r="E23" s="141">
        <f>SUM(E24)</f>
        <v>999395</v>
      </c>
      <c r="F23" s="117">
        <f>SUM(F24)</f>
        <v>0</v>
      </c>
    </row>
    <row r="24" spans="1:6" ht="14.25" customHeight="1">
      <c r="A24" s="109"/>
      <c r="B24" s="140" t="s">
        <v>75</v>
      </c>
      <c r="C24" s="134">
        <v>0</v>
      </c>
      <c r="D24" s="123">
        <v>999395</v>
      </c>
      <c r="E24" s="138">
        <f>D24-C24</f>
        <v>999395</v>
      </c>
      <c r="F24" s="123">
        <v>0</v>
      </c>
    </row>
    <row r="25" spans="1:6" ht="14.25" customHeight="1">
      <c r="A25" s="39" t="s">
        <v>76</v>
      </c>
      <c r="B25" s="142"/>
      <c r="C25" s="121"/>
      <c r="D25" s="121"/>
      <c r="E25" s="137"/>
      <c r="F25" s="121"/>
    </row>
    <row r="26" spans="1:6" ht="14.25" customHeight="1">
      <c r="A26" s="10" t="s">
        <v>70</v>
      </c>
      <c r="B26" s="39"/>
      <c r="C26" s="121"/>
      <c r="D26" s="136"/>
      <c r="E26" s="136"/>
      <c r="F26" s="136"/>
    </row>
    <row r="27" ht="18.75" customHeight="1"/>
    <row r="28" ht="18.75" customHeight="1">
      <c r="A28" s="91" t="s">
        <v>69</v>
      </c>
    </row>
    <row r="29" spans="1:6" ht="14.25" thickBot="1">
      <c r="A29" s="99" t="s">
        <v>22</v>
      </c>
      <c r="B29" s="6"/>
      <c r="C29" s="6"/>
      <c r="D29" s="6"/>
      <c r="E29" s="6"/>
      <c r="F29" s="6"/>
    </row>
    <row r="30" spans="1:9" ht="14.25" customHeight="1" thickTop="1">
      <c r="A30" s="174" t="s">
        <v>0</v>
      </c>
      <c r="B30" s="175"/>
      <c r="C30" s="180" t="e">
        <f>C4</f>
        <v>#REF!</v>
      </c>
      <c r="D30" s="183"/>
      <c r="E30" s="184"/>
      <c r="F30" s="84" t="e">
        <f>F4</f>
        <v>#REF!</v>
      </c>
      <c r="I30" s="4" t="s">
        <v>68</v>
      </c>
    </row>
    <row r="31" spans="1:6" ht="14.25" customHeight="1">
      <c r="A31" s="176"/>
      <c r="B31" s="177"/>
      <c r="C31" s="100" t="s">
        <v>11</v>
      </c>
      <c r="D31" s="100" t="s">
        <v>63</v>
      </c>
      <c r="E31" s="85" t="s">
        <v>60</v>
      </c>
      <c r="F31" s="28" t="s">
        <v>61</v>
      </c>
    </row>
    <row r="32" spans="1:6" ht="14.25" customHeight="1">
      <c r="A32" s="178" t="s">
        <v>13</v>
      </c>
      <c r="B32" s="179"/>
      <c r="C32" s="116">
        <f>SUM(C34,C37)</f>
        <v>116561000</v>
      </c>
      <c r="D32" s="133">
        <f>SUM(D34,D37)</f>
        <v>71696938</v>
      </c>
      <c r="E32" s="133">
        <f>SUM(E34,E37)</f>
        <v>44864062</v>
      </c>
      <c r="F32" s="133">
        <f>SUM(F34,F37)</f>
        <v>0</v>
      </c>
    </row>
    <row r="33" spans="1:6" ht="7.5" customHeight="1">
      <c r="A33" s="102"/>
      <c r="B33" s="103"/>
      <c r="C33" s="118"/>
      <c r="D33" s="126"/>
      <c r="E33" s="126"/>
      <c r="F33" s="121"/>
    </row>
    <row r="34" spans="1:6" ht="14.25" customHeight="1">
      <c r="A34" s="172" t="s">
        <v>23</v>
      </c>
      <c r="B34" s="173"/>
      <c r="C34" s="117">
        <f>SUM(C35)</f>
        <v>73720000</v>
      </c>
      <c r="D34" s="135">
        <f>SUM(D35)</f>
        <v>71696938</v>
      </c>
      <c r="E34" s="135">
        <f>SUM(E35)</f>
        <v>2023062</v>
      </c>
      <c r="F34" s="133">
        <f>SUM(F35)</f>
        <v>0</v>
      </c>
    </row>
    <row r="35" spans="1:6" ht="14.25" customHeight="1">
      <c r="A35" s="107"/>
      <c r="B35" s="104" t="s">
        <v>67</v>
      </c>
      <c r="C35" s="118">
        <v>73720000</v>
      </c>
      <c r="D35" s="126">
        <v>71696938</v>
      </c>
      <c r="E35" s="118">
        <f>C35-D35</f>
        <v>2023062</v>
      </c>
      <c r="F35" s="121">
        <v>0</v>
      </c>
    </row>
    <row r="36" spans="1:6" ht="7.5" customHeight="1">
      <c r="A36" s="107"/>
      <c r="B36" s="104"/>
      <c r="C36" s="118"/>
      <c r="D36" s="126"/>
      <c r="E36" s="126"/>
      <c r="F36" s="121"/>
    </row>
    <row r="37" spans="1:6" ht="14.25" customHeight="1">
      <c r="A37" s="172" t="s">
        <v>25</v>
      </c>
      <c r="B37" s="173"/>
      <c r="C37" s="117">
        <f>SUM(C38)</f>
        <v>42841000</v>
      </c>
      <c r="D37" s="135">
        <f>SUM(D38)</f>
        <v>0</v>
      </c>
      <c r="E37" s="135">
        <f>SUM(E38)</f>
        <v>42841000</v>
      </c>
      <c r="F37" s="133">
        <f>SUM(F38)</f>
        <v>0</v>
      </c>
    </row>
    <row r="38" spans="1:6" ht="14.25" customHeight="1">
      <c r="A38" s="105"/>
      <c r="B38" s="101" t="s">
        <v>25</v>
      </c>
      <c r="C38" s="130">
        <v>42841000</v>
      </c>
      <c r="D38" s="122">
        <v>0</v>
      </c>
      <c r="E38" s="122">
        <f>C38-D38</f>
        <v>42841000</v>
      </c>
      <c r="F38" s="123">
        <v>0</v>
      </c>
    </row>
    <row r="39" spans="1:6" ht="14.25" customHeight="1">
      <c r="A39" s="10"/>
      <c r="B39" s="14"/>
      <c r="C39" s="6"/>
      <c r="D39" s="6"/>
      <c r="E39" s="6"/>
      <c r="F39" s="89"/>
    </row>
  </sheetData>
  <sheetProtection/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2021-02-15T07:19:26Z</dcterms:modified>
  <cp:category/>
  <cp:version/>
  <cp:contentType/>
  <cp:contentStatus/>
</cp:coreProperties>
</file>