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8" sheetId="3" r:id="rId3"/>
  </sheets>
  <definedNames/>
  <calcPr fullCalcOnLoad="1"/>
</workbook>
</file>

<file path=xl/sharedStrings.xml><?xml version="1.0" encoding="utf-8"?>
<sst xmlns="http://schemas.openxmlformats.org/spreadsheetml/2006/main" count="113" uniqueCount="59">
  <si>
    <t>科目</t>
  </si>
  <si>
    <t>-</t>
  </si>
  <si>
    <t>資料：会計管理室会計課「杉並区各会計歳入歳出決算書」</t>
  </si>
  <si>
    <t>一般技術系</t>
  </si>
  <si>
    <t>医療技術系</t>
  </si>
  <si>
    <t>各年４月１日</t>
  </si>
  <si>
    <t>繰入金</t>
  </si>
  <si>
    <t>一般会計繰入金</t>
  </si>
  <si>
    <t>繰越金</t>
  </si>
  <si>
    <t>資料：総務部人事課　(職員白書　冊子/HP)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</si>
  <si>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</si>
  <si>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</si>
  <si>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</si>
  <si>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</si>
  <si>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</si>
  <si>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</si>
  <si>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</si>
  <si>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</si>
  <si>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</si>
  <si>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</si>
  <si>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</si>
  <si>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</si>
  <si>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</si>
  <si>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</si>
  <si>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</si>
  <si>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</si>
  <si>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</si>
  <si>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</si>
  <si>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</si>
  <si>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</si>
  <si>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</si>
  <si>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</si>
  <si>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</si>
  <si>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</si>
  <si>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</si>
  <si>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</si>
  <si>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</si>
  <si>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</si>
  <si>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教員系 （指導主事含む）</t>
  </si>
  <si>
    <t>総    　 　数</t>
  </si>
  <si>
    <t>事   務   系</t>
  </si>
  <si>
    <t>福   祉   系</t>
  </si>
  <si>
    <t>技能・業務系</t>
  </si>
  <si>
    <t>平成27年</t>
  </si>
  <si>
    <t>平成28年</t>
  </si>
  <si>
    <t>平成29年</t>
  </si>
  <si>
    <t>業　務　種　別</t>
  </si>
  <si>
    <t>(1)　歳入　</t>
  </si>
  <si>
    <t>※7-27から自動計算</t>
  </si>
  <si>
    <t>※7-27から入力処理</t>
  </si>
  <si>
    <t>平成30年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</si>
  <si>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</si>
  <si>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</si>
  <si>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</si>
  <si>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注：1　合計は特別職を除き、再任用フルタイム勤務職員を含む。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</si>
  <si>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再任用短時間勤務職員、嘱託員、パートタイマ職員は含まれない。</t>
    </r>
  </si>
  <si>
    <t>平成31年</t>
  </si>
  <si>
    <t>問題あって、廃止予算のため掲載なし　令和元年版より</t>
  </si>
  <si>
    <t>7-28　杉並区の職員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</si>
</sst>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186" fontId="17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0" fillId="12" borderId="10" xfId="0" applyFont="1" applyFill="1" applyBorder="1" applyAlignment="1">
      <alignment horizontal="distributed" vertical="center"/>
    </xf>
    <xf numFmtId="0" fontId="60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33" borderId="10" xfId="0" applyFont="1" applyFill="1" applyBorder="1" applyAlignment="1">
      <alignment horizontal="distributed" vertical="center"/>
    </xf>
    <xf numFmtId="0" fontId="60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Alignment="1">
      <alignment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Alignment="1">
      <alignment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 vertical="center"/>
    </xf>
    <xf numFmtId="187" fontId="17" fillId="0" borderId="20" xfId="0" applyNumberFormat="1" applyFont="1" applyBorder="1" applyAlignment="1">
      <alignment vertical="center"/>
    </xf>
    <xf numFmtId="187" fontId="17" fillId="0" borderId="0" xfId="0" applyNumberFormat="1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186" fontId="63" fillId="12" borderId="20" xfId="0" applyNumberFormat="1" applyFont="1" applyFill="1" applyBorder="1" applyAlignment="1">
      <alignment horizontal="center"/>
    </xf>
    <xf numFmtId="0" fontId="63" fillId="12" borderId="20" xfId="0" applyFont="1" applyFill="1" applyBorder="1" applyAlignment="1">
      <alignment horizontal="center"/>
    </xf>
    <xf numFmtId="186" fontId="63" fillId="33" borderId="20" xfId="0" applyNumberFormat="1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17" fillId="0" borderId="2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7" xfId="0" applyNumberFormat="1" applyFont="1" applyBorder="1" applyAlignment="1">
      <alignment horizontal="center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7" xfId="0" applyNumberFormat="1" applyFont="1" applyBorder="1" applyAlignment="1">
      <alignment horizontal="center" vertical="center"/>
    </xf>
    <xf numFmtId="186" fontId="17" fillId="0" borderId="21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/>
    </xf>
    <xf numFmtId="0" fontId="18" fillId="0" borderId="16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8" customWidth="1"/>
    <col min="2" max="6" width="14.125" style="8" customWidth="1"/>
    <col min="7" max="7" width="17.625" style="8" customWidth="1"/>
    <col min="8" max="8" width="15.00390625" style="8" customWidth="1"/>
    <col min="9" max="11" width="14.125" style="8" customWidth="1"/>
    <col min="12" max="12" width="3.50390625" style="8" customWidth="1"/>
    <col min="13" max="14" width="12.125" style="8" customWidth="1"/>
    <col min="15" max="16384" width="9.00390625" style="8" customWidth="1"/>
  </cols>
  <sheetData>
    <row r="1" spans="1:3" s="95" customFormat="1" ht="27.75" customHeight="1">
      <c r="A1" s="95" t="s">
        <v>49</v>
      </c>
      <c r="C1" s="95" t="s">
        <v>57</v>
      </c>
    </row>
    <row r="2" spans="1:8" ht="16.5" customHeight="1">
      <c r="A2" s="12" t="s">
        <v>23</v>
      </c>
      <c r="B2" s="12"/>
      <c r="C2" s="12"/>
      <c r="D2" s="12"/>
      <c r="E2" s="12"/>
      <c r="F2" s="12"/>
      <c r="H2" s="6"/>
    </row>
    <row r="3" spans="1:13" s="14" customFormat="1" ht="16.5" customHeight="1">
      <c r="A3" s="16" t="s">
        <v>47</v>
      </c>
      <c r="B3" s="35"/>
      <c r="C3" s="35"/>
      <c r="D3" s="39"/>
      <c r="E3" s="1"/>
      <c r="F3" s="1"/>
      <c r="H3" s="19"/>
      <c r="I3" s="8"/>
      <c r="M3" s="14" t="s">
        <v>48</v>
      </c>
    </row>
    <row r="4" spans="1:6" s="9" customFormat="1" ht="14.25" customHeight="1" thickBot="1">
      <c r="A4" s="11" t="s">
        <v>16</v>
      </c>
      <c r="E4" s="1"/>
      <c r="F4" s="1"/>
    </row>
    <row r="5" spans="1:14" s="9" customFormat="1" ht="14.25" customHeight="1" thickTop="1">
      <c r="A5" s="104" t="s">
        <v>0</v>
      </c>
      <c r="B5" s="106" t="e">
        <f>#REF!</f>
        <v>#REF!</v>
      </c>
      <c r="C5" s="107"/>
      <c r="D5" s="107"/>
      <c r="E5" s="106" t="e">
        <f>B5+1</f>
        <v>#REF!</v>
      </c>
      <c r="F5" s="107"/>
      <c r="G5" s="104" t="s">
        <v>0</v>
      </c>
      <c r="H5" s="31" t="e">
        <f>B5+1</f>
        <v>#REF!</v>
      </c>
      <c r="I5" s="106" t="e">
        <f>B5+2</f>
        <v>#REF!</v>
      </c>
      <c r="J5" s="107"/>
      <c r="K5" s="107"/>
      <c r="L5" s="1"/>
      <c r="M5" s="100" t="e">
        <f>I5</f>
        <v>#REF!</v>
      </c>
      <c r="N5" s="101"/>
    </row>
    <row r="6" spans="1:14" s="9" customFormat="1" ht="14.25" customHeight="1">
      <c r="A6" s="105"/>
      <c r="B6" s="20" t="s">
        <v>10</v>
      </c>
      <c r="C6" s="20" t="s">
        <v>11</v>
      </c>
      <c r="D6" s="21" t="s">
        <v>12</v>
      </c>
      <c r="E6" s="20" t="s">
        <v>10</v>
      </c>
      <c r="F6" s="21" t="s">
        <v>11</v>
      </c>
      <c r="G6" s="105"/>
      <c r="H6" s="29" t="s">
        <v>12</v>
      </c>
      <c r="I6" s="20" t="s">
        <v>10</v>
      </c>
      <c r="J6" s="20" t="s">
        <v>11</v>
      </c>
      <c r="K6" s="21" t="s">
        <v>12</v>
      </c>
      <c r="L6" s="1"/>
      <c r="M6" s="36" t="s">
        <v>24</v>
      </c>
      <c r="N6" s="37" t="s">
        <v>25</v>
      </c>
    </row>
    <row r="7" spans="1:14" s="9" customFormat="1" ht="14.25" customHeight="1">
      <c r="A7" s="32" t="s">
        <v>19</v>
      </c>
      <c r="B7" s="80">
        <v>120637000</v>
      </c>
      <c r="C7" s="80">
        <v>127929000</v>
      </c>
      <c r="D7" s="80">
        <v>121796636</v>
      </c>
      <c r="E7" s="80">
        <v>106500000</v>
      </c>
      <c r="F7" s="80">
        <v>116561000</v>
      </c>
      <c r="G7" s="32" t="s">
        <v>19</v>
      </c>
      <c r="H7" s="81">
        <v>113136089</v>
      </c>
      <c r="I7" s="80"/>
      <c r="J7" s="80"/>
      <c r="K7" s="80"/>
      <c r="L7" s="1"/>
      <c r="M7" s="38">
        <f>SUM(M8:M12)</f>
        <v>116561000</v>
      </c>
      <c r="N7" s="38">
        <f>SUM(N8:N13)</f>
        <v>113136089</v>
      </c>
    </row>
    <row r="8" spans="1:14" s="9" customFormat="1" ht="14.25" customHeight="1">
      <c r="A8" s="23" t="s">
        <v>26</v>
      </c>
      <c r="B8" s="70">
        <v>19800000</v>
      </c>
      <c r="C8" s="82">
        <v>19800000</v>
      </c>
      <c r="D8" s="82">
        <v>18919300</v>
      </c>
      <c r="E8" s="70">
        <v>19200000</v>
      </c>
      <c r="F8" s="70">
        <v>19200000</v>
      </c>
      <c r="G8" s="23" t="s">
        <v>26</v>
      </c>
      <c r="H8" s="79">
        <v>17956900</v>
      </c>
      <c r="I8" s="70"/>
      <c r="J8" s="70"/>
      <c r="K8" s="70"/>
      <c r="L8" s="1"/>
      <c r="M8" s="38">
        <f>'7-27(廃止)'!C8</f>
        <v>19200000</v>
      </c>
      <c r="N8" s="38">
        <f>'7-27(廃止)'!D8</f>
        <v>17956900</v>
      </c>
    </row>
    <row r="9" spans="1:14" s="9" customFormat="1" ht="14.25" customHeight="1">
      <c r="A9" s="23" t="s">
        <v>27</v>
      </c>
      <c r="B9" s="70">
        <v>19506000</v>
      </c>
      <c r="C9" s="82">
        <v>19506000</v>
      </c>
      <c r="D9" s="82">
        <v>15644693</v>
      </c>
      <c r="E9" s="70">
        <v>18514000</v>
      </c>
      <c r="F9" s="70">
        <v>18514000</v>
      </c>
      <c r="G9" s="23" t="s">
        <v>27</v>
      </c>
      <c r="H9" s="79">
        <v>16252312</v>
      </c>
      <c r="I9" s="70"/>
      <c r="J9" s="70"/>
      <c r="K9" s="70"/>
      <c r="L9" s="1"/>
      <c r="M9" s="38">
        <f>'7-27(廃止)'!C11</f>
        <v>18514000</v>
      </c>
      <c r="N9" s="38">
        <f>'7-27(廃止)'!D11</f>
        <v>16252312</v>
      </c>
    </row>
    <row r="10" spans="1:14" s="9" customFormat="1" ht="14.25" customHeight="1">
      <c r="A10" s="23" t="s">
        <v>6</v>
      </c>
      <c r="B10" s="70">
        <v>13305000</v>
      </c>
      <c r="C10" s="82">
        <v>13305000</v>
      </c>
      <c r="D10" s="82">
        <v>11780000</v>
      </c>
      <c r="E10" s="70">
        <v>12079000</v>
      </c>
      <c r="F10" s="70">
        <v>12079000</v>
      </c>
      <c r="G10" s="23" t="s">
        <v>6</v>
      </c>
      <c r="H10" s="79">
        <v>9768602</v>
      </c>
      <c r="I10" s="70"/>
      <c r="J10" s="70"/>
      <c r="K10" s="70"/>
      <c r="L10" s="1"/>
      <c r="M10" s="38">
        <f>'7-27(廃止)'!C14</f>
        <v>12079000</v>
      </c>
      <c r="N10" s="38">
        <f>'7-27(廃止)'!D14</f>
        <v>9768602</v>
      </c>
    </row>
    <row r="11" spans="1:14" s="9" customFormat="1" ht="14.25" customHeight="1">
      <c r="A11" s="23" t="s">
        <v>8</v>
      </c>
      <c r="B11" s="70">
        <v>67816000</v>
      </c>
      <c r="C11" s="82">
        <v>75108000</v>
      </c>
      <c r="D11" s="82">
        <v>75108893</v>
      </c>
      <c r="E11" s="70">
        <v>54139000</v>
      </c>
      <c r="F11" s="70">
        <v>64200000</v>
      </c>
      <c r="G11" s="23" t="s">
        <v>8</v>
      </c>
      <c r="H11" s="79">
        <v>64200593</v>
      </c>
      <c r="I11" s="70"/>
      <c r="J11" s="70"/>
      <c r="K11" s="70"/>
      <c r="L11" s="1"/>
      <c r="M11" s="38">
        <f>'7-27(廃止)'!C17</f>
        <v>64200000</v>
      </c>
      <c r="N11" s="38">
        <f>'7-27(廃止)'!D17</f>
        <v>64200593</v>
      </c>
    </row>
    <row r="12" spans="1:14" s="9" customFormat="1" ht="14.25" customHeight="1">
      <c r="A12" s="47" t="s">
        <v>15</v>
      </c>
      <c r="B12" s="99">
        <v>210000</v>
      </c>
      <c r="C12" s="73">
        <v>210000</v>
      </c>
      <c r="D12" s="73">
        <v>343750</v>
      </c>
      <c r="E12" s="99">
        <v>2568000</v>
      </c>
      <c r="F12" s="99">
        <v>2568000</v>
      </c>
      <c r="G12" s="47" t="s">
        <v>15</v>
      </c>
      <c r="H12" s="99">
        <v>3958287</v>
      </c>
      <c r="I12" s="99"/>
      <c r="J12" s="99"/>
      <c r="K12" s="99"/>
      <c r="L12" s="1"/>
      <c r="M12" s="38">
        <f>'7-27(廃止)'!C20</f>
        <v>2568000</v>
      </c>
      <c r="N12" s="38">
        <f>'7-27(廃止)'!D20</f>
        <v>3958287</v>
      </c>
    </row>
    <row r="13" spans="1:14" s="9" customFormat="1" ht="14.25" customHeight="1">
      <c r="A13" s="33" t="s">
        <v>14</v>
      </c>
      <c r="B13" s="84" t="s">
        <v>1</v>
      </c>
      <c r="C13" s="75" t="s">
        <v>1</v>
      </c>
      <c r="D13" s="75" t="s">
        <v>1</v>
      </c>
      <c r="E13" s="84">
        <v>0</v>
      </c>
      <c r="F13" s="84">
        <v>0</v>
      </c>
      <c r="G13" s="33" t="s">
        <v>14</v>
      </c>
      <c r="H13" s="84">
        <v>999395</v>
      </c>
      <c r="I13" s="84"/>
      <c r="J13" s="84"/>
      <c r="K13" s="84"/>
      <c r="L13" s="1"/>
      <c r="M13" s="38">
        <f>'7-27(廃止)'!C23</f>
        <v>0</v>
      </c>
      <c r="N13" s="38">
        <f>'7-27(廃止)'!E23</f>
        <v>999395</v>
      </c>
    </row>
    <row r="14" spans="5:8" s="9" customFormat="1" ht="15" customHeight="1">
      <c r="E14" s="1"/>
      <c r="F14" s="1"/>
      <c r="H14" s="18"/>
    </row>
    <row r="15" spans="1:9" s="14" customFormat="1" ht="16.5" customHeight="1">
      <c r="A15" s="16" t="s">
        <v>22</v>
      </c>
      <c r="B15" s="35"/>
      <c r="C15" s="35"/>
      <c r="D15" s="39"/>
      <c r="E15" s="1"/>
      <c r="F15" s="1"/>
      <c r="H15" s="19"/>
      <c r="I15" s="8"/>
    </row>
    <row r="16" spans="1:9" s="41" customFormat="1" ht="15" customHeight="1">
      <c r="A16" s="11" t="s">
        <v>16</v>
      </c>
      <c r="B16" s="17"/>
      <c r="C16" s="17"/>
      <c r="D16" s="17"/>
      <c r="E16" s="7"/>
      <c r="F16" s="7"/>
      <c r="H16" s="40"/>
      <c r="I16" s="10"/>
    </row>
    <row r="17" spans="1:9" s="41" customFormat="1" ht="3.75" customHeight="1" thickBot="1">
      <c r="A17" s="13"/>
      <c r="B17" s="17"/>
      <c r="C17" s="17"/>
      <c r="D17" s="17"/>
      <c r="E17" s="7"/>
      <c r="F17" s="7"/>
      <c r="H17" s="40"/>
      <c r="I17" s="10"/>
    </row>
    <row r="18" spans="1:14" s="41" customFormat="1" ht="15" customHeight="1" thickTop="1">
      <c r="A18" s="104" t="s">
        <v>0</v>
      </c>
      <c r="B18" s="106">
        <v>27</v>
      </c>
      <c r="C18" s="107"/>
      <c r="D18" s="107"/>
      <c r="E18" s="106">
        <f>B18+1</f>
        <v>28</v>
      </c>
      <c r="F18" s="107"/>
      <c r="G18" s="104" t="s">
        <v>0</v>
      </c>
      <c r="H18" s="31">
        <f>B18+1</f>
        <v>28</v>
      </c>
      <c r="I18" s="106">
        <f>B18+2</f>
        <v>29</v>
      </c>
      <c r="J18" s="107"/>
      <c r="K18" s="107"/>
      <c r="L18" s="42"/>
      <c r="M18" s="102">
        <f>I18</f>
        <v>29</v>
      </c>
      <c r="N18" s="103"/>
    </row>
    <row r="19" spans="1:14" s="41" customFormat="1" ht="15" customHeight="1">
      <c r="A19" s="105"/>
      <c r="B19" s="20" t="s">
        <v>10</v>
      </c>
      <c r="C19" s="20" t="s">
        <v>11</v>
      </c>
      <c r="D19" s="21" t="s">
        <v>12</v>
      </c>
      <c r="E19" s="20" t="s">
        <v>10</v>
      </c>
      <c r="F19" s="21" t="s">
        <v>11</v>
      </c>
      <c r="G19" s="105"/>
      <c r="H19" s="29" t="s">
        <v>12</v>
      </c>
      <c r="I19" s="20" t="s">
        <v>10</v>
      </c>
      <c r="J19" s="20" t="s">
        <v>11</v>
      </c>
      <c r="K19" s="21" t="s">
        <v>12</v>
      </c>
      <c r="L19" s="7"/>
      <c r="M19" s="43" t="s">
        <v>24</v>
      </c>
      <c r="N19" s="44" t="s">
        <v>25</v>
      </c>
    </row>
    <row r="20" spans="1:14" s="41" customFormat="1" ht="15" customHeight="1">
      <c r="A20" s="32" t="s">
        <v>19</v>
      </c>
      <c r="B20" s="80">
        <v>120637000</v>
      </c>
      <c r="C20" s="80">
        <v>127929000</v>
      </c>
      <c r="D20" s="80">
        <v>57596043</v>
      </c>
      <c r="E20" s="80">
        <v>106500000</v>
      </c>
      <c r="F20" s="80">
        <v>116561000</v>
      </c>
      <c r="G20" s="32" t="s">
        <v>19</v>
      </c>
      <c r="H20" s="81">
        <v>71696938</v>
      </c>
      <c r="I20" s="80"/>
      <c r="J20" s="80"/>
      <c r="K20" s="80"/>
      <c r="L20" s="7"/>
      <c r="M20" s="34">
        <f>SUM(M21:M22)</f>
        <v>116561000</v>
      </c>
      <c r="N20" s="34">
        <f>SUM(N21:N22)</f>
        <v>71696938</v>
      </c>
    </row>
    <row r="21" spans="1:14" s="41" customFormat="1" ht="15" customHeight="1">
      <c r="A21" s="23" t="s">
        <v>20</v>
      </c>
      <c r="B21" s="70">
        <v>73790000</v>
      </c>
      <c r="C21" s="82">
        <v>73790000</v>
      </c>
      <c r="D21" s="82">
        <v>57596043</v>
      </c>
      <c r="E21" s="70">
        <v>73720000</v>
      </c>
      <c r="F21" s="70">
        <v>73720000</v>
      </c>
      <c r="G21" s="23" t="s">
        <v>20</v>
      </c>
      <c r="H21" s="79">
        <v>71696938</v>
      </c>
      <c r="I21" s="70"/>
      <c r="J21" s="70"/>
      <c r="K21" s="70"/>
      <c r="L21" s="7"/>
      <c r="M21" s="34">
        <f>'7-27(廃止)'!C34</f>
        <v>73720000</v>
      </c>
      <c r="N21" s="34">
        <f>'7-27(廃止)'!D34</f>
        <v>71696938</v>
      </c>
    </row>
    <row r="22" spans="1:14" s="41" customFormat="1" ht="15" customHeight="1">
      <c r="A22" s="24" t="s">
        <v>21</v>
      </c>
      <c r="B22" s="83">
        <v>46847000</v>
      </c>
      <c r="C22" s="75">
        <v>54139000</v>
      </c>
      <c r="D22" s="75">
        <v>0</v>
      </c>
      <c r="E22" s="74">
        <v>32780000</v>
      </c>
      <c r="F22" s="74">
        <v>42841000</v>
      </c>
      <c r="G22" s="24" t="s">
        <v>21</v>
      </c>
      <c r="H22" s="74">
        <v>0</v>
      </c>
      <c r="I22" s="74"/>
      <c r="J22" s="74"/>
      <c r="K22" s="74"/>
      <c r="L22" s="7"/>
      <c r="M22" s="34">
        <f>'7-27(廃止)'!C37</f>
        <v>42841000</v>
      </c>
      <c r="N22" s="34">
        <f>'7-27(廃止)'!D37</f>
        <v>0</v>
      </c>
    </row>
    <row r="23" spans="1:255" s="41" customFormat="1" ht="15" customHeight="1">
      <c r="A23" s="25"/>
      <c r="B23" s="3"/>
      <c r="C23" s="3"/>
      <c r="D23" s="3"/>
      <c r="E23" s="3"/>
      <c r="F23" s="3"/>
      <c r="G23" s="25" t="s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9" s="14" customFormat="1" ht="11.25" customHeight="1">
      <c r="A24" s="9"/>
      <c r="B24" s="35"/>
      <c r="C24" s="35"/>
      <c r="D24" s="35"/>
      <c r="E24" s="1"/>
      <c r="F24" s="1"/>
      <c r="I24" s="4"/>
    </row>
    <row r="25" spans="1:6" s="9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9" customFormat="1" ht="16.5" customHeight="1">
      <c r="A27" s="1"/>
      <c r="B27" s="1"/>
      <c r="C27" s="1"/>
      <c r="D27" s="1"/>
      <c r="E27" s="1"/>
      <c r="F27" s="1"/>
    </row>
    <row r="28" spans="1:6" s="9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9" customFormat="1" ht="16.5" customHeight="1">
      <c r="A30" s="1"/>
      <c r="B30" s="1"/>
      <c r="C30" s="1"/>
      <c r="D30" s="1"/>
      <c r="E30" s="1"/>
      <c r="F30" s="1"/>
    </row>
    <row r="31" spans="1:6" s="9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9" customFormat="1" ht="16.5" customHeight="1">
      <c r="A33" s="1"/>
      <c r="B33" s="1"/>
      <c r="C33" s="1"/>
      <c r="D33" s="1"/>
      <c r="E33" s="1"/>
      <c r="F33" s="1"/>
    </row>
    <row r="34" spans="1:6" s="9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9" customFormat="1" ht="16.5" customHeight="1">
      <c r="A36" s="1"/>
      <c r="B36" s="1"/>
      <c r="C36" s="1"/>
      <c r="D36" s="1"/>
      <c r="E36" s="1"/>
      <c r="F36" s="1"/>
    </row>
    <row r="37" spans="1:6" s="9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9" customFormat="1" ht="16.5" customHeight="1">
      <c r="A39" s="1"/>
      <c r="B39" s="1"/>
      <c r="C39" s="1"/>
      <c r="D39" s="1"/>
      <c r="E39" s="1"/>
      <c r="F39" s="1"/>
    </row>
    <row r="40" spans="1:6" s="9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9" customFormat="1" ht="16.5" customHeight="1">
      <c r="A42" s="1"/>
      <c r="B42" s="1"/>
      <c r="C42" s="1"/>
      <c r="D42" s="1"/>
      <c r="E42" s="1"/>
      <c r="F42" s="1"/>
    </row>
    <row r="43" spans="1:6" s="9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9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9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9" customFormat="1" ht="16.5" customHeight="1">
      <c r="A52" s="1"/>
      <c r="B52" s="1"/>
      <c r="C52" s="1"/>
      <c r="D52" s="1"/>
      <c r="E52" s="1"/>
      <c r="F52" s="1"/>
    </row>
    <row r="53" spans="1:6" s="9" customFormat="1" ht="16.5" customHeight="1">
      <c r="A53" s="1"/>
      <c r="B53" s="1"/>
      <c r="C53" s="1"/>
      <c r="D53" s="1"/>
      <c r="E53" s="1"/>
      <c r="F53" s="1"/>
    </row>
    <row r="54" spans="1:6" s="9" customFormat="1" ht="16.5" customHeight="1">
      <c r="A54" s="1"/>
      <c r="B54" s="1"/>
      <c r="C54" s="1"/>
      <c r="D54" s="1"/>
      <c r="E54" s="1"/>
      <c r="F54" s="1"/>
    </row>
    <row r="55" spans="1:6" s="9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9" customFormat="1" ht="16.5" customHeight="1">
      <c r="A57" s="1"/>
      <c r="B57" s="1"/>
      <c r="C57" s="1"/>
      <c r="D57" s="1"/>
      <c r="E57" s="1"/>
      <c r="F57" s="1"/>
    </row>
    <row r="58" spans="1:6" s="9" customFormat="1" ht="16.5" customHeight="1">
      <c r="A58" s="1"/>
      <c r="B58" s="1"/>
      <c r="C58" s="1"/>
      <c r="D58" s="1"/>
      <c r="E58" s="1"/>
      <c r="F58" s="1"/>
    </row>
    <row r="59" spans="1:6" s="9" customFormat="1" ht="16.5" customHeight="1">
      <c r="A59" s="1"/>
      <c r="B59" s="1"/>
      <c r="C59" s="1"/>
      <c r="D59" s="1"/>
      <c r="E59" s="1"/>
      <c r="F59" s="1"/>
    </row>
    <row r="60" spans="1:6" s="9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9" customFormat="1" ht="16.5" customHeight="1">
      <c r="A62" s="1"/>
      <c r="B62" s="1"/>
      <c r="C62" s="1"/>
      <c r="D62" s="1"/>
      <c r="E62" s="1"/>
      <c r="F62" s="1"/>
    </row>
    <row r="63" spans="1:6" s="9" customFormat="1" ht="16.5" customHeight="1">
      <c r="A63" s="1"/>
      <c r="B63" s="1"/>
      <c r="C63" s="1"/>
      <c r="D63" s="1"/>
      <c r="E63" s="1"/>
      <c r="F63" s="1"/>
    </row>
    <row r="64" spans="1:6" s="9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9" customFormat="1" ht="16.5" customHeight="1">
      <c r="A66" s="1"/>
      <c r="B66" s="1"/>
      <c r="C66" s="1"/>
      <c r="D66" s="1"/>
      <c r="E66" s="1"/>
      <c r="F66" s="1"/>
    </row>
    <row r="67" spans="1:6" s="9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9" customFormat="1" ht="16.5" customHeight="1">
      <c r="A69" s="1"/>
      <c r="B69" s="1"/>
      <c r="C69" s="1"/>
      <c r="D69" s="1"/>
      <c r="E69" s="1"/>
      <c r="F69" s="1"/>
    </row>
    <row r="70" spans="1:6" s="9" customFormat="1" ht="16.5" customHeight="1">
      <c r="A70" s="1"/>
      <c r="B70" s="1"/>
      <c r="C70" s="1"/>
      <c r="D70" s="1"/>
      <c r="E70" s="1"/>
      <c r="F70" s="1"/>
    </row>
    <row r="71" spans="1:6" s="9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9" customFormat="1" ht="16.5" customHeight="1">
      <c r="A73" s="1"/>
      <c r="B73" s="1"/>
      <c r="C73" s="1"/>
      <c r="D73" s="1"/>
      <c r="E73" s="1"/>
      <c r="F73" s="1"/>
    </row>
    <row r="74" spans="1:6" s="9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9" customFormat="1" ht="16.5" customHeight="1">
      <c r="A76" s="1"/>
      <c r="B76" s="1"/>
      <c r="C76" s="1"/>
      <c r="D76" s="1"/>
      <c r="E76" s="1"/>
      <c r="F76" s="1"/>
    </row>
    <row r="77" spans="1:6" s="9" customFormat="1" ht="16.5" customHeight="1">
      <c r="A77" s="1"/>
      <c r="B77" s="1"/>
      <c r="C77" s="1"/>
      <c r="D77" s="1"/>
      <c r="E77" s="1"/>
      <c r="F77" s="1"/>
    </row>
    <row r="78" spans="1:6" s="9" customFormat="1" ht="16.5" customHeight="1">
      <c r="A78" s="1"/>
      <c r="B78" s="1"/>
      <c r="C78" s="1"/>
      <c r="D78" s="1"/>
      <c r="E78" s="1"/>
      <c r="F78" s="1"/>
    </row>
    <row r="79" spans="1:6" s="9" customFormat="1" ht="16.5" customHeight="1">
      <c r="A79" s="1"/>
      <c r="B79" s="1"/>
      <c r="C79" s="1"/>
      <c r="D79" s="1"/>
      <c r="E79" s="1"/>
      <c r="F79" s="1"/>
    </row>
    <row r="80" spans="1:6" s="9" customFormat="1" ht="16.5" customHeight="1">
      <c r="A80" s="1"/>
      <c r="B80" s="1"/>
      <c r="C80" s="1"/>
      <c r="D80" s="1"/>
      <c r="E80" s="1"/>
      <c r="F80" s="1"/>
    </row>
    <row r="81" spans="1:6" s="9" customFormat="1" ht="16.5" customHeight="1">
      <c r="A81" s="1"/>
      <c r="B81" s="1"/>
      <c r="C81" s="1"/>
      <c r="D81" s="1"/>
      <c r="E81" s="1"/>
      <c r="F81" s="1"/>
    </row>
    <row r="82" spans="1:6" s="9" customFormat="1" ht="9.75" customHeight="1">
      <c r="A82" s="1"/>
      <c r="B82" s="1"/>
      <c r="C82" s="1"/>
      <c r="D82" s="1"/>
      <c r="E82" s="1"/>
      <c r="F82" s="1"/>
    </row>
    <row r="83" spans="1:6" s="9" customFormat="1" ht="16.5" customHeight="1">
      <c r="A83" s="1"/>
      <c r="B83" s="1"/>
      <c r="C83" s="1"/>
      <c r="D83" s="1"/>
      <c r="E83" s="1"/>
      <c r="F83" s="1"/>
    </row>
    <row r="84" spans="1:6" s="9" customFormat="1" ht="16.5" customHeight="1">
      <c r="A84" s="1"/>
      <c r="B84" s="1"/>
      <c r="C84" s="1"/>
      <c r="D84" s="1"/>
      <c r="E84" s="1"/>
      <c r="F84" s="1"/>
    </row>
    <row r="85" spans="1:6" s="9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8" t="s">
        <v>53</v>
      </c>
    </row>
    <row r="2" spans="1:3" s="62" customFormat="1" ht="18.75" customHeight="1">
      <c r="A2" s="51" t="s">
        <v>33</v>
      </c>
      <c r="B2" s="51"/>
      <c r="C2" s="52"/>
    </row>
    <row r="3" spans="1:6" ht="14.25" customHeight="1" thickBot="1">
      <c r="A3" s="53" t="s">
        <v>16</v>
      </c>
      <c r="B3" s="49"/>
      <c r="C3" s="49"/>
      <c r="D3" s="49"/>
      <c r="E3" s="49"/>
      <c r="F3" s="50"/>
    </row>
    <row r="4" spans="1:9" ht="14.25" customHeight="1" thickTop="1">
      <c r="A4" s="115" t="s">
        <v>0</v>
      </c>
      <c r="B4" s="116"/>
      <c r="C4" s="108" t="e">
        <f>#REF!</f>
        <v>#REF!</v>
      </c>
      <c r="D4" s="109"/>
      <c r="E4" s="110"/>
      <c r="F4" s="45" t="e">
        <f>C4+1</f>
        <v>#REF!</v>
      </c>
      <c r="I4" s="5" t="s">
        <v>35</v>
      </c>
    </row>
    <row r="5" spans="1:6" ht="14.25" customHeight="1">
      <c r="A5" s="117"/>
      <c r="B5" s="118"/>
      <c r="C5" s="54" t="s">
        <v>11</v>
      </c>
      <c r="D5" s="46" t="s">
        <v>28</v>
      </c>
      <c r="E5" s="46" t="s">
        <v>29</v>
      </c>
      <c r="F5" s="22" t="s">
        <v>30</v>
      </c>
    </row>
    <row r="6" spans="1:6" ht="14.25" customHeight="1">
      <c r="A6" s="119" t="s">
        <v>13</v>
      </c>
      <c r="B6" s="120"/>
      <c r="C6" s="68">
        <f>SUM(C8,C11,C14,J13,C17,C20)</f>
        <v>116561000</v>
      </c>
      <c r="D6" s="68">
        <f>SUM(D8,D11,D14,K13,D17,D20,D23)</f>
        <v>113136089</v>
      </c>
      <c r="E6" s="72">
        <f>SUM(E8,E11,E14,L13,E17,E20,E23)</f>
        <v>-3424911</v>
      </c>
      <c r="F6" s="68">
        <f>SUM(F8,F11,F14,M13,F17,F20)</f>
        <v>0</v>
      </c>
    </row>
    <row r="7" spans="1:6" ht="7.5" customHeight="1">
      <c r="A7" s="56"/>
      <c r="B7" s="57"/>
      <c r="C7" s="85"/>
      <c r="D7" s="85"/>
      <c r="E7" s="77"/>
      <c r="F7" s="81"/>
    </row>
    <row r="8" spans="1:6" ht="14.25" customHeight="1">
      <c r="A8" s="113" t="s">
        <v>26</v>
      </c>
      <c r="B8" s="114"/>
      <c r="C8" s="69">
        <f>SUM(C9)</f>
        <v>19200000</v>
      </c>
      <c r="D8" s="69">
        <f>SUM(D9)</f>
        <v>17956900</v>
      </c>
      <c r="E8" s="72">
        <f>SUM(E9)</f>
        <v>-1243100</v>
      </c>
      <c r="F8" s="85">
        <f>SUM(F9)</f>
        <v>0</v>
      </c>
    </row>
    <row r="9" spans="1:6" ht="14.25" customHeight="1">
      <c r="A9" s="61"/>
      <c r="B9" s="58" t="s">
        <v>26</v>
      </c>
      <c r="C9" s="70">
        <v>19200000</v>
      </c>
      <c r="D9" s="70">
        <v>17956900</v>
      </c>
      <c r="E9" s="71">
        <f>D9-C9</f>
        <v>-1243100</v>
      </c>
      <c r="F9" s="73">
        <v>0</v>
      </c>
    </row>
    <row r="10" spans="1:6" ht="7.5" customHeight="1">
      <c r="A10" s="61"/>
      <c r="B10" s="58"/>
      <c r="C10" s="85"/>
      <c r="D10" s="85"/>
      <c r="E10" s="72"/>
      <c r="F10" s="73"/>
    </row>
    <row r="11" spans="1:6" ht="14.25" customHeight="1">
      <c r="A11" s="113" t="s">
        <v>31</v>
      </c>
      <c r="B11" s="114"/>
      <c r="C11" s="69">
        <f>SUM(C12)</f>
        <v>18514000</v>
      </c>
      <c r="D11" s="69">
        <f>SUM(D12)</f>
        <v>16252312</v>
      </c>
      <c r="E11" s="72">
        <f>SUM(E12)</f>
        <v>-2261688</v>
      </c>
      <c r="F11" s="69">
        <f>SUM(F12)</f>
        <v>0</v>
      </c>
    </row>
    <row r="12" spans="1:6" ht="14.25" customHeight="1">
      <c r="A12" s="61"/>
      <c r="B12" s="58" t="s">
        <v>31</v>
      </c>
      <c r="C12" s="70">
        <v>18514000</v>
      </c>
      <c r="D12" s="70">
        <v>16252312</v>
      </c>
      <c r="E12" s="71">
        <f>D12-C12</f>
        <v>-2261688</v>
      </c>
      <c r="F12" s="73">
        <v>0</v>
      </c>
    </row>
    <row r="13" spans="1:6" ht="7.5" customHeight="1">
      <c r="A13" s="61"/>
      <c r="B13" s="58"/>
      <c r="C13" s="85"/>
      <c r="D13" s="85"/>
      <c r="E13" s="72"/>
      <c r="F13" s="73"/>
    </row>
    <row r="14" spans="1:6" ht="14.25" customHeight="1">
      <c r="A14" s="113" t="s">
        <v>6</v>
      </c>
      <c r="B14" s="114"/>
      <c r="C14" s="69">
        <f>SUM(C15)</f>
        <v>12079000</v>
      </c>
      <c r="D14" s="69">
        <f>SUM(D15)</f>
        <v>9768602</v>
      </c>
      <c r="E14" s="72">
        <f>SUM(E15)</f>
        <v>-2310398</v>
      </c>
      <c r="F14" s="69">
        <f>SUM(F15)</f>
        <v>0</v>
      </c>
    </row>
    <row r="15" spans="1:6" ht="14.25" customHeight="1">
      <c r="A15" s="61"/>
      <c r="B15" s="58" t="s">
        <v>7</v>
      </c>
      <c r="C15" s="70">
        <v>12079000</v>
      </c>
      <c r="D15" s="70">
        <v>9768602</v>
      </c>
      <c r="E15" s="71">
        <f>D15-C15</f>
        <v>-2310398</v>
      </c>
      <c r="F15" s="73">
        <v>0</v>
      </c>
    </row>
    <row r="16" spans="1:6" ht="7.5" customHeight="1">
      <c r="A16" s="61"/>
      <c r="B16" s="58"/>
      <c r="C16" s="85"/>
      <c r="D16" s="85"/>
      <c r="E16" s="72"/>
      <c r="F16" s="73"/>
    </row>
    <row r="17" spans="1:6" ht="14.25" customHeight="1">
      <c r="A17" s="113" t="s">
        <v>8</v>
      </c>
      <c r="B17" s="114"/>
      <c r="C17" s="68">
        <f>SUM(C18)</f>
        <v>64200000</v>
      </c>
      <c r="D17" s="68">
        <f>SUM(D18)</f>
        <v>64200593</v>
      </c>
      <c r="E17" s="76">
        <f>SUM(E18)</f>
        <v>593</v>
      </c>
      <c r="F17" s="68">
        <f>SUM(F18)</f>
        <v>0</v>
      </c>
    </row>
    <row r="18" spans="1:6" ht="14.25" customHeight="1">
      <c r="A18" s="60"/>
      <c r="B18" s="58" t="s">
        <v>8</v>
      </c>
      <c r="C18" s="70">
        <v>64200000</v>
      </c>
      <c r="D18" s="70">
        <v>64200593</v>
      </c>
      <c r="E18" s="71">
        <f>D18-C18</f>
        <v>593</v>
      </c>
      <c r="F18" s="73">
        <v>0</v>
      </c>
    </row>
    <row r="19" spans="1:6" ht="7.5" customHeight="1">
      <c r="A19" s="60"/>
      <c r="B19" s="58"/>
      <c r="C19" s="85"/>
      <c r="D19" s="85"/>
      <c r="E19" s="72"/>
      <c r="F19" s="73"/>
    </row>
    <row r="20" spans="1:6" ht="14.25" customHeight="1">
      <c r="A20" s="113" t="s">
        <v>15</v>
      </c>
      <c r="B20" s="114"/>
      <c r="C20" s="69">
        <f>SUM(C21:C21)</f>
        <v>2568000</v>
      </c>
      <c r="D20" s="69">
        <f>SUM(D21:D21)</f>
        <v>3958287</v>
      </c>
      <c r="E20" s="72">
        <f>SUM(E21:E21)</f>
        <v>1390287</v>
      </c>
      <c r="F20" s="69">
        <f>SUM(F21)</f>
        <v>0</v>
      </c>
    </row>
    <row r="21" spans="1:6" ht="14.25" customHeight="1">
      <c r="A21" s="61"/>
      <c r="B21" s="58" t="s">
        <v>15</v>
      </c>
      <c r="C21" s="70">
        <v>2568000</v>
      </c>
      <c r="D21" s="70">
        <v>3958287</v>
      </c>
      <c r="E21" s="71">
        <f>D21-C21</f>
        <v>1390287</v>
      </c>
      <c r="F21" s="73">
        <v>0</v>
      </c>
    </row>
    <row r="22" spans="1:6" ht="7.5" customHeight="1">
      <c r="A22" s="61"/>
      <c r="B22" s="58"/>
      <c r="C22" s="70"/>
      <c r="D22" s="70"/>
      <c r="E22" s="71"/>
      <c r="F22" s="73"/>
    </row>
    <row r="23" spans="1:6" ht="14.25" customHeight="1">
      <c r="A23" s="113" t="s">
        <v>14</v>
      </c>
      <c r="B23" s="114"/>
      <c r="C23" s="69">
        <f>SUM(C24)</f>
        <v>0</v>
      </c>
      <c r="D23" s="69">
        <f>SUM(D24)</f>
        <v>999395</v>
      </c>
      <c r="E23" s="97">
        <f>SUM(E24)</f>
        <v>999395</v>
      </c>
      <c r="F23" s="69">
        <f>SUM(F24)</f>
        <v>0</v>
      </c>
    </row>
    <row r="24" spans="1:6" ht="14.25" customHeight="1">
      <c r="A24" s="63"/>
      <c r="B24" s="96" t="s">
        <v>51</v>
      </c>
      <c r="C24" s="87">
        <v>0</v>
      </c>
      <c r="D24" s="75">
        <v>999395</v>
      </c>
      <c r="E24" s="94">
        <f>D24-C24</f>
        <v>999395</v>
      </c>
      <c r="F24" s="75">
        <v>0</v>
      </c>
    </row>
    <row r="25" spans="1:6" ht="14.25" customHeight="1">
      <c r="A25" s="28" t="s">
        <v>52</v>
      </c>
      <c r="B25" s="98"/>
      <c r="C25" s="73"/>
      <c r="D25" s="73"/>
      <c r="E25" s="93"/>
      <c r="F25" s="73"/>
    </row>
    <row r="26" spans="1:6" ht="14.25" customHeight="1">
      <c r="A26" s="11" t="s">
        <v>37</v>
      </c>
      <c r="B26" s="28"/>
      <c r="C26" s="73"/>
      <c r="D26" s="91"/>
      <c r="E26" s="91"/>
      <c r="F26" s="91"/>
    </row>
    <row r="27" ht="18.75" customHeight="1"/>
    <row r="28" ht="18.75" customHeight="1">
      <c r="A28" s="51" t="s">
        <v>36</v>
      </c>
    </row>
    <row r="29" spans="1:6" ht="14.25" thickBot="1">
      <c r="A29" s="53" t="s">
        <v>16</v>
      </c>
      <c r="B29" s="7"/>
      <c r="C29" s="7"/>
      <c r="D29" s="7"/>
      <c r="E29" s="7"/>
      <c r="F29" s="7"/>
    </row>
    <row r="30" spans="1:9" ht="14.25" customHeight="1" thickTop="1">
      <c r="A30" s="115" t="s">
        <v>0</v>
      </c>
      <c r="B30" s="116"/>
      <c r="C30" s="108" t="e">
        <f>C4</f>
        <v>#REF!</v>
      </c>
      <c r="D30" s="111"/>
      <c r="E30" s="112"/>
      <c r="F30" s="45" t="e">
        <f>F4</f>
        <v>#REF!</v>
      </c>
      <c r="I30" s="5" t="s">
        <v>35</v>
      </c>
    </row>
    <row r="31" spans="1:6" ht="14.25" customHeight="1">
      <c r="A31" s="117"/>
      <c r="B31" s="118"/>
      <c r="C31" s="54" t="s">
        <v>11</v>
      </c>
      <c r="D31" s="54" t="s">
        <v>32</v>
      </c>
      <c r="E31" s="46" t="s">
        <v>29</v>
      </c>
      <c r="F31" s="22" t="s">
        <v>30</v>
      </c>
    </row>
    <row r="32" spans="1:6" ht="14.25" customHeight="1">
      <c r="A32" s="119" t="s">
        <v>13</v>
      </c>
      <c r="B32" s="120"/>
      <c r="C32" s="68">
        <f>SUM(C34,C37)</f>
        <v>116561000</v>
      </c>
      <c r="D32" s="85">
        <f>SUM(D34,D37)</f>
        <v>71696938</v>
      </c>
      <c r="E32" s="85">
        <f>SUM(E34,E37)</f>
        <v>44864062</v>
      </c>
      <c r="F32" s="85">
        <f>SUM(F34,F37)</f>
        <v>0</v>
      </c>
    </row>
    <row r="33" spans="1:6" ht="7.5" customHeight="1">
      <c r="A33" s="56"/>
      <c r="B33" s="57"/>
      <c r="C33" s="70"/>
      <c r="D33" s="79"/>
      <c r="E33" s="79"/>
      <c r="F33" s="73"/>
    </row>
    <row r="34" spans="1:6" ht="14.25" customHeight="1">
      <c r="A34" s="113" t="s">
        <v>17</v>
      </c>
      <c r="B34" s="114"/>
      <c r="C34" s="69">
        <f>SUM(C35)</f>
        <v>73720000</v>
      </c>
      <c r="D34" s="88">
        <f>SUM(D35)</f>
        <v>71696938</v>
      </c>
      <c r="E34" s="88">
        <f>SUM(E35)</f>
        <v>2023062</v>
      </c>
      <c r="F34" s="85">
        <f>SUM(F35)</f>
        <v>0</v>
      </c>
    </row>
    <row r="35" spans="1:6" ht="14.25" customHeight="1">
      <c r="A35" s="61"/>
      <c r="B35" s="58" t="s">
        <v>34</v>
      </c>
      <c r="C35" s="70">
        <v>73720000</v>
      </c>
      <c r="D35" s="79">
        <v>71696938</v>
      </c>
      <c r="E35" s="70">
        <f>C35-D35</f>
        <v>2023062</v>
      </c>
      <c r="F35" s="73">
        <v>0</v>
      </c>
    </row>
    <row r="36" spans="1:6" ht="7.5" customHeight="1">
      <c r="A36" s="61"/>
      <c r="B36" s="58"/>
      <c r="C36" s="70"/>
      <c r="D36" s="79"/>
      <c r="E36" s="79"/>
      <c r="F36" s="73"/>
    </row>
    <row r="37" spans="1:6" ht="14.25" customHeight="1">
      <c r="A37" s="113" t="s">
        <v>18</v>
      </c>
      <c r="B37" s="114"/>
      <c r="C37" s="69">
        <f>SUM(C38)</f>
        <v>42841000</v>
      </c>
      <c r="D37" s="88">
        <f>SUM(D38)</f>
        <v>0</v>
      </c>
      <c r="E37" s="88">
        <f>SUM(E38)</f>
        <v>42841000</v>
      </c>
      <c r="F37" s="85">
        <f>SUM(F38)</f>
        <v>0</v>
      </c>
    </row>
    <row r="38" spans="1:6" ht="14.25" customHeight="1">
      <c r="A38" s="59"/>
      <c r="B38" s="55" t="s">
        <v>18</v>
      </c>
      <c r="C38" s="83">
        <v>42841000</v>
      </c>
      <c r="D38" s="74">
        <v>0</v>
      </c>
      <c r="E38" s="74">
        <f>C38-D38</f>
        <v>42841000</v>
      </c>
      <c r="F38" s="75">
        <v>0</v>
      </c>
    </row>
    <row r="39" spans="1:6" ht="14.25" customHeight="1">
      <c r="A39" s="11"/>
      <c r="B39" s="15"/>
      <c r="C39" s="7"/>
      <c r="D39" s="7"/>
      <c r="E39" s="7"/>
      <c r="F39" s="49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2.875" style="1" customWidth="1"/>
    <col min="2" max="6" width="13.125" style="1" customWidth="1"/>
    <col min="7" max="16384" width="9.00390625" style="1" customWidth="1"/>
  </cols>
  <sheetData>
    <row r="1" ht="17.25">
      <c r="A1" s="12" t="s">
        <v>58</v>
      </c>
    </row>
    <row r="2" ht="17.25">
      <c r="A2" s="12"/>
    </row>
    <row r="3" spans="1:6" ht="16.5" customHeight="1" thickBot="1">
      <c r="A3" s="11"/>
      <c r="B3" s="15"/>
      <c r="C3" s="15"/>
      <c r="D3" s="15"/>
      <c r="E3" s="15"/>
      <c r="F3" s="67" t="s">
        <v>5</v>
      </c>
    </row>
    <row r="4" spans="1:6" s="8" customFormat="1" ht="20.25" customHeight="1" thickTop="1">
      <c r="A4" s="66" t="s">
        <v>46</v>
      </c>
      <c r="B4" s="92" t="s">
        <v>43</v>
      </c>
      <c r="C4" s="92" t="s">
        <v>44</v>
      </c>
      <c r="D4" s="92" t="s">
        <v>45</v>
      </c>
      <c r="E4" s="92" t="s">
        <v>50</v>
      </c>
      <c r="F4" s="64" t="s">
        <v>56</v>
      </c>
    </row>
    <row r="5" spans="1:6" ht="17.25" customHeight="1">
      <c r="A5" s="30" t="s">
        <v>39</v>
      </c>
      <c r="B5" s="78">
        <v>3508</v>
      </c>
      <c r="C5" s="78">
        <v>3496</v>
      </c>
      <c r="D5" s="78">
        <v>3467</v>
      </c>
      <c r="E5" s="78">
        <v>3497</v>
      </c>
      <c r="F5" s="78">
        <v>3484</v>
      </c>
    </row>
    <row r="6" spans="1:6" ht="17.25" customHeight="1">
      <c r="A6" s="23" t="s">
        <v>40</v>
      </c>
      <c r="B6" s="86">
        <v>1487</v>
      </c>
      <c r="C6" s="86">
        <v>1493</v>
      </c>
      <c r="D6" s="86">
        <v>1487</v>
      </c>
      <c r="E6" s="86">
        <v>1519</v>
      </c>
      <c r="F6" s="86">
        <v>1529</v>
      </c>
    </row>
    <row r="7" spans="1:6" ht="17.25" customHeight="1">
      <c r="A7" s="23" t="s">
        <v>41</v>
      </c>
      <c r="B7" s="86">
        <v>1050</v>
      </c>
      <c r="C7" s="86">
        <v>1045</v>
      </c>
      <c r="D7" s="86">
        <v>1042</v>
      </c>
      <c r="E7" s="86">
        <v>1052</v>
      </c>
      <c r="F7" s="86">
        <v>1046</v>
      </c>
    </row>
    <row r="8" spans="1:6" ht="17.25" customHeight="1">
      <c r="A8" s="23" t="s">
        <v>3</v>
      </c>
      <c r="B8" s="86">
        <v>266</v>
      </c>
      <c r="C8" s="86">
        <v>272</v>
      </c>
      <c r="D8" s="86">
        <v>274</v>
      </c>
      <c r="E8" s="86">
        <v>284</v>
      </c>
      <c r="F8" s="89">
        <v>285</v>
      </c>
    </row>
    <row r="9" spans="1:6" ht="17.25" customHeight="1">
      <c r="A9" s="23" t="s">
        <v>4</v>
      </c>
      <c r="B9" s="86">
        <v>149</v>
      </c>
      <c r="C9" s="86">
        <v>148</v>
      </c>
      <c r="D9" s="86">
        <v>150</v>
      </c>
      <c r="E9" s="86">
        <v>148</v>
      </c>
      <c r="F9" s="86">
        <v>154</v>
      </c>
    </row>
    <row r="10" spans="1:6" ht="17.25" customHeight="1">
      <c r="A10" s="23" t="s">
        <v>42</v>
      </c>
      <c r="B10" s="89">
        <v>431</v>
      </c>
      <c r="C10" s="89">
        <v>419</v>
      </c>
      <c r="D10" s="89">
        <v>403</v>
      </c>
      <c r="E10" s="89">
        <v>387</v>
      </c>
      <c r="F10" s="89">
        <v>370</v>
      </c>
    </row>
    <row r="11" spans="1:6" ht="17.25" customHeight="1">
      <c r="A11" s="24" t="s">
        <v>38</v>
      </c>
      <c r="B11" s="90">
        <v>125</v>
      </c>
      <c r="C11" s="90">
        <v>119</v>
      </c>
      <c r="D11" s="90">
        <v>111</v>
      </c>
      <c r="E11" s="90">
        <v>107</v>
      </c>
      <c r="F11" s="90">
        <v>100</v>
      </c>
    </row>
    <row r="12" spans="1:6" ht="13.5">
      <c r="A12" s="65" t="s">
        <v>54</v>
      </c>
      <c r="B12" s="7"/>
      <c r="C12" s="7"/>
      <c r="D12" s="7"/>
      <c r="E12" s="7"/>
      <c r="F12" s="7"/>
    </row>
    <row r="13" spans="1:6" ht="13.5">
      <c r="A13" s="65" t="s">
        <v>55</v>
      </c>
      <c r="B13" s="2"/>
      <c r="C13" s="7"/>
      <c r="D13" s="7"/>
      <c r="E13" s="7"/>
      <c r="F13" s="7"/>
    </row>
    <row r="14" spans="1:6" ht="13.5">
      <c r="A14" s="65" t="s">
        <v>9</v>
      </c>
      <c r="B14" s="7"/>
      <c r="C14" s="7"/>
      <c r="D14" s="7"/>
      <c r="E14" s="7"/>
      <c r="F14" s="7"/>
    </row>
    <row r="15" spans="1:6" ht="13.5">
      <c r="A15" s="7"/>
      <c r="B15" s="7"/>
      <c r="C15" s="7"/>
      <c r="D15" s="7"/>
      <c r="E15" s="7"/>
      <c r="F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2020-02-25T02:13:26Z</dcterms:modified>
  <cp:category/>
  <cp:version/>
  <cp:contentType/>
  <cp:contentStatus/>
</cp:coreProperties>
</file>