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755" firstSheet="1" activeTab="1"/>
  </bookViews>
  <sheets>
    <sheet name="7-21(廃止)" sheetId="1" state="hidden" r:id="rId1"/>
    <sheet name="7-21（1）" sheetId="2" r:id="rId2"/>
    <sheet name="7-21（2）" sheetId="3" r:id="rId3"/>
    <sheet name="7-27(廃止)" sheetId="4" state="hidden" r:id="rId4"/>
  </sheets>
  <definedNames/>
  <calcPr fullCalcOnLoad="1"/>
</workbook>
</file>

<file path=xl/sharedStrings.xml><?xml version="1.0" encoding="utf-8"?>
<sst xmlns="http://schemas.openxmlformats.org/spreadsheetml/2006/main" count="227" uniqueCount="133">
  <si>
    <t>科目</t>
  </si>
  <si>
    <t>-</t>
  </si>
  <si>
    <t>資料：会計管理室会計課「杉並区各会計歳入歳出決算書」</t>
  </si>
  <si>
    <t>スポーツ振興費</t>
  </si>
  <si>
    <t>繰入金</t>
  </si>
  <si>
    <t>一般会計繰入金</t>
  </si>
  <si>
    <t>特別区債</t>
  </si>
  <si>
    <t>公債費</t>
  </si>
  <si>
    <t>繰越金</t>
  </si>
  <si>
    <t>当初予算額</t>
  </si>
  <si>
    <t>予算現額</t>
  </si>
  <si>
    <t>決　算　額</t>
  </si>
  <si>
    <t>総額</t>
  </si>
  <si>
    <t>特別区税</t>
  </si>
  <si>
    <t>地方譲与税</t>
  </si>
  <si>
    <t>利子割交付金</t>
  </si>
  <si>
    <t>配当割交付金</t>
  </si>
  <si>
    <t>地方消費税交付金</t>
  </si>
  <si>
    <t>自動車取得税交付金</t>
  </si>
  <si>
    <t>地方特例交付金</t>
  </si>
  <si>
    <t>交通安全対策特別交付金</t>
  </si>
  <si>
    <t>分担金及び負担金</t>
  </si>
  <si>
    <t>使用料及び手数料</t>
  </si>
  <si>
    <t>国庫支出金</t>
  </si>
  <si>
    <t>都支出金</t>
  </si>
  <si>
    <t>財産収入</t>
  </si>
  <si>
    <t>寄附金</t>
  </si>
  <si>
    <t>諸収入</t>
  </si>
  <si>
    <t>（単位　円）</t>
  </si>
  <si>
    <t>議会費</t>
  </si>
  <si>
    <t>総務費</t>
  </si>
  <si>
    <t>生活経済費</t>
  </si>
  <si>
    <t>保健福祉費</t>
  </si>
  <si>
    <t>都市整備費</t>
  </si>
  <si>
    <t>環境清掃費</t>
  </si>
  <si>
    <t>教育費</t>
  </si>
  <si>
    <t>職員費</t>
  </si>
  <si>
    <t>諸支出金</t>
  </si>
  <si>
    <t>予備費</t>
  </si>
  <si>
    <t>総額</t>
  </si>
  <si>
    <t>総務費</t>
  </si>
  <si>
    <t>予備費</t>
  </si>
  <si>
    <t>(1)　歳入　　</t>
  </si>
  <si>
    <t>(2)　歳出　　</t>
  </si>
  <si>
    <t>7-21　中小企業勤労者福祉事業会計予算額及び決算額　</t>
  </si>
  <si>
    <r>
      <rPr>
        <sz val="9"/>
        <color indexed="8"/>
        <rFont val="ＭＳ Ｐ明朝"/>
        <family val="1"/>
      </rPr>
      <t>予算現額</t>
    </r>
  </si>
  <si>
    <r>
      <rPr>
        <sz val="9"/>
        <color indexed="8"/>
        <rFont val="ＭＳ Ｐ明朝"/>
        <family val="1"/>
      </rPr>
      <t>決　算　額</t>
    </r>
  </si>
  <si>
    <t>参加費</t>
  </si>
  <si>
    <t>負担金</t>
  </si>
  <si>
    <t>予算現額</t>
  </si>
  <si>
    <t>収入済額</t>
  </si>
  <si>
    <t>差　　額</t>
  </si>
  <si>
    <t>当初予算額(1)</t>
  </si>
  <si>
    <t>特別区民税</t>
  </si>
  <si>
    <t>軽自動車税</t>
  </si>
  <si>
    <t>特別区たばこ税</t>
  </si>
  <si>
    <t>入湯税</t>
  </si>
  <si>
    <t>地方揮発油譲与税</t>
  </si>
  <si>
    <t>自動車重量譲与税</t>
  </si>
  <si>
    <t>配当割交付金</t>
  </si>
  <si>
    <t>株式等譲渡所得割交付金</t>
  </si>
  <si>
    <t>特別区財政交付金</t>
  </si>
  <si>
    <t>特別区財政調整交付金</t>
  </si>
  <si>
    <t>負担金</t>
  </si>
  <si>
    <t>使用料</t>
  </si>
  <si>
    <t>手数料</t>
  </si>
  <si>
    <t>国庫負担金</t>
  </si>
  <si>
    <t>国庫補助金</t>
  </si>
  <si>
    <t>国庫委託金</t>
  </si>
  <si>
    <t>都負担金</t>
  </si>
  <si>
    <t>都補助金</t>
  </si>
  <si>
    <t>都委託金</t>
  </si>
  <si>
    <t>財産運用収入</t>
  </si>
  <si>
    <t>財産売払収入</t>
  </si>
  <si>
    <t>基金繰入金</t>
  </si>
  <si>
    <t>特別会計繰入金</t>
  </si>
  <si>
    <t>延滞金、加算金及び過料</t>
  </si>
  <si>
    <t>特別区預金利子</t>
  </si>
  <si>
    <t>貸付金元利収入</t>
  </si>
  <si>
    <t>受託事業収入</t>
  </si>
  <si>
    <t>施設賄費収入</t>
  </si>
  <si>
    <t>収益事業収入</t>
  </si>
  <si>
    <t>雑入</t>
  </si>
  <si>
    <t>7-23　一般会計平成28年度決算額及び平成29年度当初予算額（つづき）　</t>
  </si>
  <si>
    <t>支出済額</t>
  </si>
  <si>
    <t>政策経営費</t>
  </si>
  <si>
    <t>会計管理費</t>
  </si>
  <si>
    <t>選挙費</t>
  </si>
  <si>
    <t>監査委員費</t>
  </si>
  <si>
    <t>区民生活費</t>
  </si>
  <si>
    <t>徴税費</t>
  </si>
  <si>
    <t>統計調査費</t>
  </si>
  <si>
    <t>戸籍住民基本台帳費</t>
  </si>
  <si>
    <t>産業経済費</t>
  </si>
  <si>
    <t>社会福祉費</t>
  </si>
  <si>
    <t>児童福祉費</t>
  </si>
  <si>
    <t>生活保護費</t>
  </si>
  <si>
    <t>国民年金費</t>
  </si>
  <si>
    <t>保健衛生費</t>
  </si>
  <si>
    <t>都市計画費</t>
  </si>
  <si>
    <t>土木管理費</t>
  </si>
  <si>
    <t>土木建設費</t>
  </si>
  <si>
    <t>緑化費</t>
  </si>
  <si>
    <t>教育総務費</t>
  </si>
  <si>
    <t>小学校費</t>
  </si>
  <si>
    <t>中学校費</t>
  </si>
  <si>
    <t>幼稚園費</t>
  </si>
  <si>
    <t>社会教育費</t>
  </si>
  <si>
    <t>競馬組合分担金</t>
  </si>
  <si>
    <t>小切手支払未済償還金</t>
  </si>
  <si>
    <t>(1)　歳入</t>
  </si>
  <si>
    <t>総務管理費</t>
  </si>
  <si>
    <r>
      <rPr>
        <sz val="10.5"/>
        <color indexed="10"/>
        <rFont val="ＭＳ Ｐ明朝"/>
        <family val="1"/>
      </rPr>
      <t>←9-1入力で自動計算される</t>
    </r>
  </si>
  <si>
    <t>(2)　歳出</t>
  </si>
  <si>
    <t>資料：政策経営部財政課｢杉並区予算・同説明書」</t>
  </si>
  <si>
    <t>(1)　歳入　</t>
  </si>
  <si>
    <t>※7-27から自動計算</t>
  </si>
  <si>
    <t>※7-27から入力処理</t>
  </si>
  <si>
    <t>財産売払収入</t>
  </si>
  <si>
    <t>注：30年度より廃止</t>
  </si>
  <si>
    <t>資料：会計管理室会計課「杉並区各会計歳入歳出決算書」、(1)政策経営部財政課「杉並区予算」</t>
  </si>
  <si>
    <r>
      <t xml:space="preserve">7-27 </t>
    </r>
    <r>
      <rPr>
        <b/>
        <sz val="13.5"/>
        <rFont val="ＭＳ Ｐ明朝"/>
        <family val="1"/>
      </rPr>
      <t>中小企業勤労者福祉事業会計平成29年度決算額及び平成30年度当初予算額</t>
    </r>
  </si>
  <si>
    <t>問題あって、廃止予算のため掲載なし　令和元年版より</t>
  </si>
  <si>
    <t>森林環境譲与税</t>
  </si>
  <si>
    <t>自動車環境性能割交付金</t>
  </si>
  <si>
    <t>7-21　一般会計平成30年度決算額及び令和元年度当初予算額　</t>
  </si>
  <si>
    <t>-</t>
  </si>
  <si>
    <t>-</t>
  </si>
  <si>
    <t>-</t>
  </si>
  <si>
    <t>-</t>
  </si>
  <si>
    <t>-</t>
  </si>
  <si>
    <t>-</t>
  </si>
  <si>
    <t>令 和 元 年 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</si>
</sst>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\ ##0"/>
    <numFmt numFmtId="178" formatCode="###\ ###\ ###\ ##0;&quot;△&quot;###\ ###\ ###\ ##0"/>
    <numFmt numFmtId="179" formatCode="###\ ###\ ###\ ##0;&quot;△&quot;\ \ \ ###\ ###\ ###\ ##0"/>
    <numFmt numFmtId="180" formatCode="###\ ###\ ###\ ##0;&quot;△&quot;\ ###\ ###\ ###\ ##0"/>
    <numFmt numFmtId="181" formatCode="###\ ###\ ###\ ##0;&quot;△&quot;\ \ ###\ ###\ ###\ ##0"/>
    <numFmt numFmtId="182" formatCode="###\ ###\ ###\ ##0;&quot;△&quot;\ \ \ \ \ \ \ ###\ ###\ ###\ ##0"/>
    <numFmt numFmtId="183" formatCode="###\ ###\ ###\ ##0.00"/>
    <numFmt numFmtId="184" formatCode="###\ ###\ ###\ ###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  <numFmt numFmtId="188" formatCode="0_ "/>
    <numFmt numFmtId="189" formatCode="0.0_ "/>
    <numFmt numFmtId="190" formatCode="_ * #\ ##0_ ;_ * \-#\ ##0_ ;_ * &quot;-&quot;_ ;_ @_ "/>
    <numFmt numFmtId="191" formatCode="_ * #\ ##0_ ;_*\ \-#\ ##0_ ;_*\ &quot;-&quot;_ ;_ @_ "/>
    <numFmt numFmtId="192" formatCode="###\ ###\ ###\ ###_ ;_ * \-#\ ##0_ ;_ * &quot;-&quot;_ ;_@_ "/>
    <numFmt numFmtId="193" formatCode="###\ ###\ ###\ ###_ ;_*\ \-#\ ##0_ ;_ * &quot;-&quot;_ ;_@_ "/>
    <numFmt numFmtId="194" formatCode="###\ ###\ ###\ ###\ ;_*\ \-#\ ##0_ ;_ * &quot;-&quot;_ ;_@_ "/>
    <numFmt numFmtId="195" formatCode="###\ ###\ ###\ ##0.00;&quot;△&quot;###\ ###\ ###\ ##0.00"/>
    <numFmt numFmtId="196" formatCode="###\ ###\ ###\ ##0.0;&quot;△&quot;###\ ###\ ###\ 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.5"/>
      <name val="ＭＳ Ｐ明朝"/>
      <family val="1"/>
    </font>
    <font>
      <b/>
      <sz val="9"/>
      <name val="ＭＳ Ｐ明朝"/>
      <family val="1"/>
    </font>
    <font>
      <sz val="13"/>
      <name val="ＭＳ Ｐ明朝"/>
      <family val="1"/>
    </font>
    <font>
      <sz val="10.5"/>
      <color indexed="10"/>
      <name val="ＭＳ Ｐ明朝"/>
      <family val="1"/>
    </font>
    <font>
      <sz val="12"/>
      <name val="ＭＳ Ｐ明朝"/>
      <family val="1"/>
    </font>
    <font>
      <b/>
      <sz val="13.5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b/>
      <sz val="14"/>
      <color indexed="9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b/>
      <sz val="14"/>
      <color rgb="FFFF0000"/>
      <name val="ＭＳ Ｐ明朝"/>
      <family val="1"/>
    </font>
    <font>
      <b/>
      <sz val="14"/>
      <color theme="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/>
      <top style="thin"/>
      <bottom/>
    </border>
    <border>
      <left/>
      <right/>
      <top style="double"/>
      <bottom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10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15" xfId="0" applyFont="1" applyBorder="1" applyAlignment="1">
      <alignment horizontal="distributed" vertical="center"/>
    </xf>
    <xf numFmtId="186" fontId="17" fillId="0" borderId="1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distributed"/>
    </xf>
    <xf numFmtId="0" fontId="17" fillId="0" borderId="14" xfId="0" applyFont="1" applyBorder="1" applyAlignment="1">
      <alignment horizontal="distributed" vertical="top"/>
    </xf>
    <xf numFmtId="0" fontId="6" fillId="33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60" fillId="12" borderId="10" xfId="0" applyFont="1" applyFill="1" applyBorder="1" applyAlignment="1">
      <alignment horizontal="distributed" vertical="center"/>
    </xf>
    <xf numFmtId="0" fontId="60" fillId="12" borderId="11" xfId="0" applyFont="1" applyFill="1" applyBorder="1" applyAlignment="1">
      <alignment horizontal="distributed" vertical="center"/>
    </xf>
    <xf numFmtId="0" fontId="6" fillId="12" borderId="0" xfId="0" applyFont="1" applyFill="1" applyAlignment="1">
      <alignment/>
    </xf>
    <xf numFmtId="0" fontId="1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1" fillId="0" borderId="0" xfId="0" applyFont="1" applyAlignment="1">
      <alignment/>
    </xf>
    <xf numFmtId="0" fontId="60" fillId="33" borderId="10" xfId="0" applyFont="1" applyFill="1" applyBorder="1" applyAlignment="1">
      <alignment horizontal="distributed" vertical="center"/>
    </xf>
    <xf numFmtId="0" fontId="60" fillId="33" borderId="11" xfId="0" applyFont="1" applyFill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178" fontId="6" fillId="0" borderId="0" xfId="0" applyNumberFormat="1" applyFont="1" applyBorder="1" applyAlignment="1">
      <alignment horizontal="right" vertical="center"/>
    </xf>
    <xf numFmtId="185" fontId="17" fillId="0" borderId="18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7" fillId="0" borderId="19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17" fillId="0" borderId="20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top"/>
    </xf>
    <xf numFmtId="0" fontId="4" fillId="0" borderId="0" xfId="0" applyFont="1" applyFill="1" applyAlignment="1" quotePrefix="1">
      <alignment vertical="center"/>
    </xf>
    <xf numFmtId="0" fontId="6" fillId="0" borderId="0" xfId="0" applyFont="1" applyFill="1" applyAlignment="1">
      <alignment vertical="center"/>
    </xf>
    <xf numFmtId="56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11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/>
    </xf>
    <xf numFmtId="0" fontId="18" fillId="0" borderId="13" xfId="0" applyFont="1" applyFill="1" applyBorder="1" applyAlignment="1">
      <alignment horizontal="distributed"/>
    </xf>
    <xf numFmtId="0" fontId="18" fillId="0" borderId="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vertical="center"/>
    </xf>
    <xf numFmtId="0" fontId="18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7" fillId="0" borderId="19" xfId="0" applyFont="1" applyBorder="1" applyAlignment="1">
      <alignment/>
    </xf>
    <xf numFmtId="187" fontId="6" fillId="0" borderId="0" xfId="0" applyNumberFormat="1" applyFont="1" applyAlignment="1">
      <alignment horizontal="distributed" vertical="center"/>
    </xf>
    <xf numFmtId="187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187" fontId="18" fillId="0" borderId="0" xfId="0" applyNumberFormat="1" applyFont="1" applyAlignment="1">
      <alignment horizontal="right" vertical="center"/>
    </xf>
    <xf numFmtId="177" fontId="18" fillId="0" borderId="0" xfId="0" applyNumberFormat="1" applyFont="1" applyAlignment="1">
      <alignment horizontal="right" vertical="center"/>
    </xf>
    <xf numFmtId="187" fontId="17" fillId="0" borderId="0" xfId="0" applyNumberFormat="1" applyFont="1" applyAlignment="1">
      <alignment horizontal="right" vertical="center"/>
    </xf>
    <xf numFmtId="178" fontId="17" fillId="0" borderId="0" xfId="0" applyNumberFormat="1" applyFont="1" applyAlignment="1">
      <alignment horizontal="right" vertical="center"/>
    </xf>
    <xf numFmtId="177" fontId="17" fillId="0" borderId="0" xfId="0" applyNumberFormat="1" applyFont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187" fontId="17" fillId="0" borderId="0" xfId="0" applyNumberFormat="1" applyFont="1" applyFill="1" applyBorder="1" applyAlignment="1">
      <alignment horizontal="right" vertical="center"/>
    </xf>
    <xf numFmtId="187" fontId="17" fillId="0" borderId="19" xfId="0" applyNumberFormat="1" applyFont="1" applyBorder="1" applyAlignment="1">
      <alignment horizontal="right" vertical="center"/>
    </xf>
    <xf numFmtId="187" fontId="17" fillId="0" borderId="19" xfId="0" applyNumberFormat="1" applyFont="1" applyFill="1" applyBorder="1" applyAlignment="1">
      <alignment horizontal="right" vertical="center"/>
    </xf>
    <xf numFmtId="177" fontId="17" fillId="0" borderId="1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178" fontId="18" fillId="0" borderId="0" xfId="0" applyNumberFormat="1" applyFont="1" applyBorder="1" applyAlignment="1">
      <alignment horizontal="right" vertical="center"/>
    </xf>
    <xf numFmtId="178" fontId="17" fillId="0" borderId="19" xfId="0" applyNumberFormat="1" applyFont="1" applyBorder="1" applyAlignment="1">
      <alignment horizontal="right" vertical="center"/>
    </xf>
    <xf numFmtId="178" fontId="18" fillId="0" borderId="0" xfId="0" applyNumberFormat="1" applyFont="1" applyFill="1" applyAlignment="1">
      <alignment horizontal="right" vertical="center"/>
    </xf>
    <xf numFmtId="178" fontId="18" fillId="0" borderId="0" xfId="0" applyNumberFormat="1" applyFont="1" applyFill="1" applyBorder="1" applyAlignment="1">
      <alignment horizontal="right" vertical="center"/>
    </xf>
    <xf numFmtId="187" fontId="18" fillId="0" borderId="0" xfId="0" applyNumberFormat="1" applyFont="1" applyFill="1" applyAlignment="1">
      <alignment vertical="center"/>
    </xf>
    <xf numFmtId="187" fontId="17" fillId="0" borderId="0" xfId="0" applyNumberFormat="1" applyFont="1" applyBorder="1" applyAlignment="1">
      <alignment horizontal="right" vertical="center"/>
    </xf>
    <xf numFmtId="41" fontId="17" fillId="0" borderId="0" xfId="0" applyNumberFormat="1" applyFont="1" applyBorder="1" applyAlignment="1">
      <alignment horizontal="distributed" vertical="center"/>
    </xf>
    <xf numFmtId="178" fontId="17" fillId="0" borderId="0" xfId="0" applyNumberFormat="1" applyFont="1" applyBorder="1" applyAlignment="1">
      <alignment horizontal="right" vertical="center"/>
    </xf>
    <xf numFmtId="187" fontId="18" fillId="0" borderId="0" xfId="0" applyNumberFormat="1" applyFont="1" applyFill="1" applyAlignment="1">
      <alignment horizontal="right"/>
    </xf>
    <xf numFmtId="187" fontId="18" fillId="0" borderId="0" xfId="0" applyNumberFormat="1" applyFont="1" applyFill="1" applyBorder="1" applyAlignment="1">
      <alignment horizontal="right"/>
    </xf>
    <xf numFmtId="187" fontId="17" fillId="0" borderId="0" xfId="0" applyNumberFormat="1" applyFont="1" applyFill="1" applyAlignment="1">
      <alignment horizontal="right" vertical="center"/>
    </xf>
    <xf numFmtId="187" fontId="17" fillId="0" borderId="12" xfId="0" applyNumberFormat="1" applyFont="1" applyBorder="1" applyAlignment="1">
      <alignment horizontal="right" vertical="center"/>
    </xf>
    <xf numFmtId="187" fontId="17" fillId="0" borderId="19" xfId="0" applyNumberFormat="1" applyFont="1" applyBorder="1" applyAlignment="1">
      <alignment horizontal="right" vertical="top"/>
    </xf>
    <xf numFmtId="187" fontId="18" fillId="0" borderId="0" xfId="0" applyNumberFormat="1" applyFont="1" applyFill="1" applyBorder="1" applyAlignment="1">
      <alignment horizontal="right" vertical="center"/>
    </xf>
    <xf numFmtId="187" fontId="17" fillId="0" borderId="0" xfId="0" applyNumberFormat="1" applyFont="1" applyFill="1" applyAlignment="1">
      <alignment horizontal="distributed" vertical="center"/>
    </xf>
    <xf numFmtId="187" fontId="17" fillId="0" borderId="12" xfId="0" applyNumberFormat="1" applyFont="1" applyFill="1" applyBorder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187" fontId="17" fillId="0" borderId="0" xfId="0" applyNumberFormat="1" applyFont="1" applyBorder="1" applyAlignment="1">
      <alignment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19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17" fillId="0" borderId="14" xfId="0" applyFont="1" applyBorder="1" applyAlignment="1">
      <alignment horizontal="distributed" vertical="distributed"/>
    </xf>
    <xf numFmtId="181" fontId="18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distributed" vertical="distributed"/>
    </xf>
    <xf numFmtId="0" fontId="18" fillId="0" borderId="13" xfId="0" applyFont="1" applyFill="1" applyBorder="1" applyAlignment="1">
      <alignment horizontal="distributed" vertical="center"/>
    </xf>
    <xf numFmtId="0" fontId="63" fillId="0" borderId="0" xfId="0" applyFont="1" applyFill="1" applyAlignment="1" quotePrefix="1">
      <alignment horizontal="left" vertical="center"/>
    </xf>
    <xf numFmtId="0" fontId="4" fillId="0" borderId="0" xfId="0" applyFont="1" applyFill="1" applyAlignment="1" quotePrefix="1">
      <alignment vertical="center"/>
    </xf>
    <xf numFmtId="0" fontId="11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distributed" vertical="center"/>
    </xf>
    <xf numFmtId="187" fontId="17" fillId="0" borderId="21" xfId="0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left" vertical="center"/>
    </xf>
    <xf numFmtId="187" fontId="17" fillId="0" borderId="0" xfId="0" applyNumberFormat="1" applyFont="1" applyBorder="1" applyAlignment="1">
      <alignment horizontal="right" vertical="top"/>
    </xf>
    <xf numFmtId="186" fontId="64" fillId="12" borderId="19" xfId="0" applyNumberFormat="1" applyFont="1" applyFill="1" applyBorder="1" applyAlignment="1">
      <alignment horizontal="center"/>
    </xf>
    <xf numFmtId="0" fontId="64" fillId="12" borderId="19" xfId="0" applyFont="1" applyFill="1" applyBorder="1" applyAlignment="1">
      <alignment horizontal="center"/>
    </xf>
    <xf numFmtId="186" fontId="64" fillId="33" borderId="19" xfId="0" applyNumberFormat="1" applyFont="1" applyFill="1" applyBorder="1" applyAlignment="1">
      <alignment horizontal="center"/>
    </xf>
    <xf numFmtId="0" fontId="64" fillId="33" borderId="19" xfId="0" applyFont="1" applyFill="1" applyBorder="1" applyAlignment="1">
      <alignment horizontal="center"/>
    </xf>
    <xf numFmtId="0" fontId="17" fillId="0" borderId="22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186" fontId="17" fillId="0" borderId="18" xfId="0" applyNumberFormat="1" applyFont="1" applyBorder="1" applyAlignment="1">
      <alignment horizontal="center" vertical="center"/>
    </xf>
    <xf numFmtId="186" fontId="17" fillId="0" borderId="16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7" fillId="0" borderId="24" xfId="0" applyFont="1" applyBorder="1" applyAlignment="1">
      <alignment horizontal="distributed" vertical="center"/>
    </xf>
    <xf numFmtId="0" fontId="17" fillId="0" borderId="19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13" xfId="0" applyFont="1" applyFill="1" applyBorder="1" applyAlignment="1">
      <alignment horizontal="distributed" vertical="center"/>
    </xf>
    <xf numFmtId="0" fontId="17" fillId="0" borderId="24" xfId="0" applyFont="1" applyFill="1" applyBorder="1" applyAlignment="1">
      <alignment horizontal="distributed" vertical="center"/>
    </xf>
    <xf numFmtId="0" fontId="17" fillId="0" borderId="22" xfId="0" applyFont="1" applyFill="1" applyBorder="1" applyAlignment="1">
      <alignment horizontal="distributed" vertical="center"/>
    </xf>
    <xf numFmtId="0" fontId="17" fillId="0" borderId="19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186" fontId="17" fillId="0" borderId="18" xfId="0" applyNumberFormat="1" applyFont="1" applyFill="1" applyBorder="1" applyAlignment="1">
      <alignment horizontal="center" vertical="center"/>
    </xf>
    <xf numFmtId="186" fontId="17" fillId="0" borderId="16" xfId="0" applyNumberFormat="1" applyFont="1" applyFill="1" applyBorder="1" applyAlignment="1">
      <alignment horizontal="center" vertical="center"/>
    </xf>
    <xf numFmtId="186" fontId="17" fillId="0" borderId="25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distributed" vertical="center"/>
    </xf>
    <xf numFmtId="0" fontId="18" fillId="0" borderId="17" xfId="0" applyFont="1" applyFill="1" applyBorder="1" applyAlignment="1">
      <alignment horizontal="distributed" vertical="center"/>
    </xf>
    <xf numFmtId="186" fontId="17" fillId="0" borderId="18" xfId="0" applyNumberFormat="1" applyFont="1" applyBorder="1" applyAlignment="1">
      <alignment horizontal="center" vertical="center"/>
    </xf>
    <xf numFmtId="186" fontId="17" fillId="0" borderId="16" xfId="0" applyNumberFormat="1" applyFont="1" applyBorder="1" applyAlignment="1">
      <alignment horizontal="center" vertical="center"/>
    </xf>
    <xf numFmtId="186" fontId="17" fillId="0" borderId="25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8" fillId="0" borderId="0" xfId="0" applyFont="1" applyFill="1" applyAlignment="1">
      <alignment horizontal="distributed" vertical="center"/>
    </xf>
    <xf numFmtId="0" fontId="18" fillId="0" borderId="23" xfId="0" applyFont="1" applyFill="1" applyBorder="1" applyAlignment="1">
      <alignment horizontal="distributed"/>
    </xf>
    <xf numFmtId="0" fontId="18" fillId="0" borderId="17" xfId="0" applyFont="1" applyFill="1" applyBorder="1" applyAlignment="1">
      <alignment horizontal="distributed"/>
    </xf>
    <xf numFmtId="0" fontId="4" fillId="0" borderId="0" xfId="0" applyFont="1" applyFill="1" applyAlignment="1" quotePrefix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87"/>
  <sheetViews>
    <sheetView zoomScalePageLayoutView="0" workbookViewId="0" topLeftCell="C1">
      <selection activeCell="B18" sqref="B18:D19"/>
    </sheetView>
  </sheetViews>
  <sheetFormatPr defaultColWidth="9.00390625" defaultRowHeight="13.5"/>
  <cols>
    <col min="1" max="1" width="17.625" style="8" customWidth="1"/>
    <col min="2" max="6" width="14.125" style="8" customWidth="1"/>
    <col min="7" max="7" width="17.625" style="8" customWidth="1"/>
    <col min="8" max="8" width="15.00390625" style="8" customWidth="1"/>
    <col min="9" max="11" width="14.125" style="8" customWidth="1"/>
    <col min="12" max="12" width="3.50390625" style="8" customWidth="1"/>
    <col min="13" max="14" width="12.125" style="8" customWidth="1"/>
    <col min="15" max="16384" width="9.00390625" style="8" customWidth="1"/>
  </cols>
  <sheetData>
    <row r="1" spans="1:3" s="113" customFormat="1" ht="27.75" customHeight="1">
      <c r="A1" s="113" t="s">
        <v>117</v>
      </c>
      <c r="C1" s="113" t="s">
        <v>122</v>
      </c>
    </row>
    <row r="2" spans="1:8" ht="16.5" customHeight="1">
      <c r="A2" s="12" t="s">
        <v>44</v>
      </c>
      <c r="B2" s="12"/>
      <c r="C2" s="12"/>
      <c r="D2" s="12"/>
      <c r="E2" s="12"/>
      <c r="F2" s="12"/>
      <c r="H2" s="6"/>
    </row>
    <row r="3" spans="1:13" s="14" customFormat="1" ht="16.5" customHeight="1">
      <c r="A3" s="16" t="s">
        <v>115</v>
      </c>
      <c r="B3" s="37"/>
      <c r="C3" s="37"/>
      <c r="D3" s="41"/>
      <c r="E3" s="1"/>
      <c r="F3" s="1"/>
      <c r="H3" s="20"/>
      <c r="I3" s="8"/>
      <c r="M3" s="14" t="s">
        <v>116</v>
      </c>
    </row>
    <row r="4" spans="1:6" s="9" customFormat="1" ht="14.25" customHeight="1" thickBot="1">
      <c r="A4" s="11" t="s">
        <v>28</v>
      </c>
      <c r="E4" s="1"/>
      <c r="F4" s="1"/>
    </row>
    <row r="5" spans="1:14" s="9" customFormat="1" ht="14.25" customHeight="1" thickTop="1">
      <c r="A5" s="129" t="s">
        <v>0</v>
      </c>
      <c r="B5" s="131" t="e">
        <f>#REF!</f>
        <v>#REF!</v>
      </c>
      <c r="C5" s="132"/>
      <c r="D5" s="132"/>
      <c r="E5" s="131" t="e">
        <f>B5+1</f>
        <v>#REF!</v>
      </c>
      <c r="F5" s="132"/>
      <c r="G5" s="129" t="s">
        <v>0</v>
      </c>
      <c r="H5" s="33" t="e">
        <f>B5+1</f>
        <v>#REF!</v>
      </c>
      <c r="I5" s="131" t="e">
        <f>B5+2</f>
        <v>#REF!</v>
      </c>
      <c r="J5" s="132"/>
      <c r="K5" s="132"/>
      <c r="L5" s="1"/>
      <c r="M5" s="125" t="e">
        <f>I5</f>
        <v>#REF!</v>
      </c>
      <c r="N5" s="126"/>
    </row>
    <row r="6" spans="1:14" s="9" customFormat="1" ht="14.25" customHeight="1">
      <c r="A6" s="130"/>
      <c r="B6" s="21" t="s">
        <v>9</v>
      </c>
      <c r="C6" s="21" t="s">
        <v>10</v>
      </c>
      <c r="D6" s="22" t="s">
        <v>11</v>
      </c>
      <c r="E6" s="21" t="s">
        <v>9</v>
      </c>
      <c r="F6" s="22" t="s">
        <v>10</v>
      </c>
      <c r="G6" s="130"/>
      <c r="H6" s="32" t="s">
        <v>11</v>
      </c>
      <c r="I6" s="21" t="s">
        <v>9</v>
      </c>
      <c r="J6" s="21" t="s">
        <v>10</v>
      </c>
      <c r="K6" s="22" t="s">
        <v>11</v>
      </c>
      <c r="L6" s="1"/>
      <c r="M6" s="38" t="s">
        <v>45</v>
      </c>
      <c r="N6" s="39" t="s">
        <v>46</v>
      </c>
    </row>
    <row r="7" spans="1:14" s="9" customFormat="1" ht="14.25" customHeight="1">
      <c r="A7" s="34" t="s">
        <v>39</v>
      </c>
      <c r="B7" s="101">
        <v>120637000</v>
      </c>
      <c r="C7" s="101">
        <v>127929000</v>
      </c>
      <c r="D7" s="101">
        <v>121796636</v>
      </c>
      <c r="E7" s="101">
        <v>106500000</v>
      </c>
      <c r="F7" s="101">
        <v>116561000</v>
      </c>
      <c r="G7" s="34" t="s">
        <v>39</v>
      </c>
      <c r="H7" s="102">
        <v>113136089</v>
      </c>
      <c r="I7" s="101"/>
      <c r="J7" s="101"/>
      <c r="K7" s="101"/>
      <c r="L7" s="1"/>
      <c r="M7" s="40">
        <f>SUM(M8:M12)</f>
        <v>116561000</v>
      </c>
      <c r="N7" s="40">
        <f>SUM(N8:N13)</f>
        <v>113136089</v>
      </c>
    </row>
    <row r="8" spans="1:14" s="9" customFormat="1" ht="14.25" customHeight="1">
      <c r="A8" s="24" t="s">
        <v>47</v>
      </c>
      <c r="B8" s="83">
        <v>19800000</v>
      </c>
      <c r="C8" s="103">
        <v>19800000</v>
      </c>
      <c r="D8" s="103">
        <v>18919300</v>
      </c>
      <c r="E8" s="83">
        <v>19200000</v>
      </c>
      <c r="F8" s="83">
        <v>19200000</v>
      </c>
      <c r="G8" s="24" t="s">
        <v>47</v>
      </c>
      <c r="H8" s="98">
        <v>17956900</v>
      </c>
      <c r="I8" s="83"/>
      <c r="J8" s="83"/>
      <c r="K8" s="83"/>
      <c r="L8" s="1"/>
      <c r="M8" s="40">
        <f>'7-27(廃止)'!C8</f>
        <v>19200000</v>
      </c>
      <c r="N8" s="40">
        <f>'7-27(廃止)'!D8</f>
        <v>17956900</v>
      </c>
    </row>
    <row r="9" spans="1:14" s="9" customFormat="1" ht="14.25" customHeight="1">
      <c r="A9" s="24" t="s">
        <v>48</v>
      </c>
      <c r="B9" s="83">
        <v>19506000</v>
      </c>
      <c r="C9" s="103">
        <v>19506000</v>
      </c>
      <c r="D9" s="103">
        <v>15644693</v>
      </c>
      <c r="E9" s="83">
        <v>18514000</v>
      </c>
      <c r="F9" s="83">
        <v>18514000</v>
      </c>
      <c r="G9" s="24" t="s">
        <v>48</v>
      </c>
      <c r="H9" s="98">
        <v>16252312</v>
      </c>
      <c r="I9" s="83"/>
      <c r="J9" s="83"/>
      <c r="K9" s="83"/>
      <c r="L9" s="1"/>
      <c r="M9" s="40">
        <f>'7-27(廃止)'!C11</f>
        <v>18514000</v>
      </c>
      <c r="N9" s="40">
        <f>'7-27(廃止)'!D11</f>
        <v>16252312</v>
      </c>
    </row>
    <row r="10" spans="1:14" s="9" customFormat="1" ht="14.25" customHeight="1">
      <c r="A10" s="24" t="s">
        <v>4</v>
      </c>
      <c r="B10" s="83">
        <v>13305000</v>
      </c>
      <c r="C10" s="103">
        <v>13305000</v>
      </c>
      <c r="D10" s="103">
        <v>11780000</v>
      </c>
      <c r="E10" s="83">
        <v>12079000</v>
      </c>
      <c r="F10" s="83">
        <v>12079000</v>
      </c>
      <c r="G10" s="24" t="s">
        <v>4</v>
      </c>
      <c r="H10" s="98">
        <v>9768602</v>
      </c>
      <c r="I10" s="83"/>
      <c r="J10" s="83"/>
      <c r="K10" s="83"/>
      <c r="L10" s="1"/>
      <c r="M10" s="40">
        <f>'7-27(廃止)'!C14</f>
        <v>12079000</v>
      </c>
      <c r="N10" s="40">
        <f>'7-27(廃止)'!D14</f>
        <v>9768602</v>
      </c>
    </row>
    <row r="11" spans="1:14" s="9" customFormat="1" ht="14.25" customHeight="1">
      <c r="A11" s="24" t="s">
        <v>8</v>
      </c>
      <c r="B11" s="83">
        <v>67816000</v>
      </c>
      <c r="C11" s="103">
        <v>75108000</v>
      </c>
      <c r="D11" s="103">
        <v>75108893</v>
      </c>
      <c r="E11" s="83">
        <v>54139000</v>
      </c>
      <c r="F11" s="83">
        <v>64200000</v>
      </c>
      <c r="G11" s="24" t="s">
        <v>8</v>
      </c>
      <c r="H11" s="98">
        <v>64200593</v>
      </c>
      <c r="I11" s="83"/>
      <c r="J11" s="83"/>
      <c r="K11" s="83"/>
      <c r="L11" s="1"/>
      <c r="M11" s="40">
        <f>'7-27(廃止)'!C17</f>
        <v>64200000</v>
      </c>
      <c r="N11" s="40">
        <f>'7-27(廃止)'!D17</f>
        <v>64200593</v>
      </c>
    </row>
    <row r="12" spans="1:14" s="9" customFormat="1" ht="14.25" customHeight="1">
      <c r="A12" s="57" t="s">
        <v>27</v>
      </c>
      <c r="B12" s="124">
        <v>210000</v>
      </c>
      <c r="C12" s="87">
        <v>210000</v>
      </c>
      <c r="D12" s="87">
        <v>343750</v>
      </c>
      <c r="E12" s="124">
        <v>2568000</v>
      </c>
      <c r="F12" s="124">
        <v>2568000</v>
      </c>
      <c r="G12" s="57" t="s">
        <v>27</v>
      </c>
      <c r="H12" s="124">
        <v>3958287</v>
      </c>
      <c r="I12" s="124"/>
      <c r="J12" s="124"/>
      <c r="K12" s="124"/>
      <c r="L12" s="1"/>
      <c r="M12" s="40">
        <f>'7-27(廃止)'!C20</f>
        <v>2568000</v>
      </c>
      <c r="N12" s="40">
        <f>'7-27(廃止)'!D20</f>
        <v>3958287</v>
      </c>
    </row>
    <row r="13" spans="1:14" s="9" customFormat="1" ht="14.25" customHeight="1">
      <c r="A13" s="35" t="s">
        <v>25</v>
      </c>
      <c r="B13" s="105" t="s">
        <v>1</v>
      </c>
      <c r="C13" s="89" t="s">
        <v>1</v>
      </c>
      <c r="D13" s="89" t="s">
        <v>1</v>
      </c>
      <c r="E13" s="105">
        <v>0</v>
      </c>
      <c r="F13" s="105">
        <v>0</v>
      </c>
      <c r="G13" s="35" t="s">
        <v>25</v>
      </c>
      <c r="H13" s="105">
        <v>999395</v>
      </c>
      <c r="I13" s="105"/>
      <c r="J13" s="105"/>
      <c r="K13" s="105"/>
      <c r="L13" s="1"/>
      <c r="M13" s="40">
        <f>'7-27(廃止)'!C23</f>
        <v>0</v>
      </c>
      <c r="N13" s="40">
        <f>'7-27(廃止)'!E23</f>
        <v>999395</v>
      </c>
    </row>
    <row r="14" spans="5:8" s="9" customFormat="1" ht="15" customHeight="1">
      <c r="E14" s="1"/>
      <c r="F14" s="1"/>
      <c r="H14" s="19"/>
    </row>
    <row r="15" spans="1:9" s="14" customFormat="1" ht="16.5" customHeight="1">
      <c r="A15" s="16" t="s">
        <v>43</v>
      </c>
      <c r="B15" s="37"/>
      <c r="C15" s="37"/>
      <c r="D15" s="41"/>
      <c r="E15" s="1"/>
      <c r="F15" s="1"/>
      <c r="H15" s="20"/>
      <c r="I15" s="8"/>
    </row>
    <row r="16" spans="1:9" s="43" customFormat="1" ht="15" customHeight="1">
      <c r="A16" s="11" t="s">
        <v>28</v>
      </c>
      <c r="B16" s="17"/>
      <c r="C16" s="17"/>
      <c r="D16" s="17"/>
      <c r="E16" s="7"/>
      <c r="F16" s="7"/>
      <c r="H16" s="42"/>
      <c r="I16" s="10"/>
    </row>
    <row r="17" spans="1:9" s="43" customFormat="1" ht="3.75" customHeight="1" thickBot="1">
      <c r="A17" s="13"/>
      <c r="B17" s="17"/>
      <c r="C17" s="17"/>
      <c r="D17" s="17"/>
      <c r="E17" s="7"/>
      <c r="F17" s="7"/>
      <c r="H17" s="42"/>
      <c r="I17" s="10"/>
    </row>
    <row r="18" spans="1:14" s="43" customFormat="1" ht="15" customHeight="1" thickTop="1">
      <c r="A18" s="129" t="s">
        <v>0</v>
      </c>
      <c r="B18" s="131">
        <v>27</v>
      </c>
      <c r="C18" s="132"/>
      <c r="D18" s="132"/>
      <c r="E18" s="131">
        <f>B18+1</f>
        <v>28</v>
      </c>
      <c r="F18" s="132"/>
      <c r="G18" s="129" t="s">
        <v>0</v>
      </c>
      <c r="H18" s="33">
        <f>B18+1</f>
        <v>28</v>
      </c>
      <c r="I18" s="131">
        <f>B18+2</f>
        <v>29</v>
      </c>
      <c r="J18" s="132"/>
      <c r="K18" s="132"/>
      <c r="L18" s="44"/>
      <c r="M18" s="127">
        <f>I18</f>
        <v>29</v>
      </c>
      <c r="N18" s="128"/>
    </row>
    <row r="19" spans="1:14" s="43" customFormat="1" ht="15" customHeight="1">
      <c r="A19" s="130"/>
      <c r="B19" s="21" t="s">
        <v>9</v>
      </c>
      <c r="C19" s="21" t="s">
        <v>10</v>
      </c>
      <c r="D19" s="22" t="s">
        <v>11</v>
      </c>
      <c r="E19" s="21" t="s">
        <v>9</v>
      </c>
      <c r="F19" s="22" t="s">
        <v>10</v>
      </c>
      <c r="G19" s="130"/>
      <c r="H19" s="32" t="s">
        <v>11</v>
      </c>
      <c r="I19" s="21" t="s">
        <v>9</v>
      </c>
      <c r="J19" s="21" t="s">
        <v>10</v>
      </c>
      <c r="K19" s="22" t="s">
        <v>11</v>
      </c>
      <c r="L19" s="7"/>
      <c r="M19" s="45" t="s">
        <v>45</v>
      </c>
      <c r="N19" s="46" t="s">
        <v>46</v>
      </c>
    </row>
    <row r="20" spans="1:14" s="43" customFormat="1" ht="15" customHeight="1">
      <c r="A20" s="34" t="s">
        <v>39</v>
      </c>
      <c r="B20" s="101">
        <v>120637000</v>
      </c>
      <c r="C20" s="101">
        <v>127929000</v>
      </c>
      <c r="D20" s="101">
        <v>57596043</v>
      </c>
      <c r="E20" s="101">
        <v>106500000</v>
      </c>
      <c r="F20" s="101">
        <v>116561000</v>
      </c>
      <c r="G20" s="34" t="s">
        <v>39</v>
      </c>
      <c r="H20" s="102">
        <v>71696938</v>
      </c>
      <c r="I20" s="101"/>
      <c r="J20" s="101"/>
      <c r="K20" s="101"/>
      <c r="L20" s="7"/>
      <c r="M20" s="36">
        <f>SUM(M21:M22)</f>
        <v>116561000</v>
      </c>
      <c r="N20" s="36">
        <f>SUM(N21:N22)</f>
        <v>71696938</v>
      </c>
    </row>
    <row r="21" spans="1:14" s="43" customFormat="1" ht="15" customHeight="1">
      <c r="A21" s="24" t="s">
        <v>40</v>
      </c>
      <c r="B21" s="83">
        <v>73790000</v>
      </c>
      <c r="C21" s="103">
        <v>73790000</v>
      </c>
      <c r="D21" s="103">
        <v>57596043</v>
      </c>
      <c r="E21" s="83">
        <v>73720000</v>
      </c>
      <c r="F21" s="83">
        <v>73720000</v>
      </c>
      <c r="G21" s="24" t="s">
        <v>40</v>
      </c>
      <c r="H21" s="98">
        <v>71696938</v>
      </c>
      <c r="I21" s="83"/>
      <c r="J21" s="83"/>
      <c r="K21" s="83"/>
      <c r="L21" s="7"/>
      <c r="M21" s="36">
        <f>'7-27(廃止)'!C34</f>
        <v>73720000</v>
      </c>
      <c r="N21" s="36">
        <f>'7-27(廃止)'!D34</f>
        <v>71696938</v>
      </c>
    </row>
    <row r="22" spans="1:14" s="43" customFormat="1" ht="15" customHeight="1">
      <c r="A22" s="25" t="s">
        <v>41</v>
      </c>
      <c r="B22" s="104">
        <v>46847000</v>
      </c>
      <c r="C22" s="89">
        <v>54139000</v>
      </c>
      <c r="D22" s="89">
        <v>0</v>
      </c>
      <c r="E22" s="88">
        <v>32780000</v>
      </c>
      <c r="F22" s="88">
        <v>42841000</v>
      </c>
      <c r="G22" s="25" t="s">
        <v>41</v>
      </c>
      <c r="H22" s="88">
        <v>0</v>
      </c>
      <c r="I22" s="88"/>
      <c r="J22" s="88"/>
      <c r="K22" s="88"/>
      <c r="L22" s="7"/>
      <c r="M22" s="36">
        <f>'7-27(廃止)'!C37</f>
        <v>42841000</v>
      </c>
      <c r="N22" s="36">
        <f>'7-27(廃止)'!D37</f>
        <v>0</v>
      </c>
    </row>
    <row r="23" spans="1:255" s="43" customFormat="1" ht="15" customHeight="1">
      <c r="A23" s="26"/>
      <c r="B23" s="2"/>
      <c r="C23" s="2"/>
      <c r="D23" s="2"/>
      <c r="E23" s="2"/>
      <c r="F23" s="2"/>
      <c r="G23" s="26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9" s="14" customFormat="1" ht="11.25" customHeight="1">
      <c r="A24" s="9"/>
      <c r="B24" s="37"/>
      <c r="C24" s="37"/>
      <c r="D24" s="37"/>
      <c r="E24" s="1"/>
      <c r="F24" s="1"/>
      <c r="I24" s="4"/>
    </row>
    <row r="25" spans="1:6" s="9" customFormat="1" ht="9.75" customHeight="1">
      <c r="A25" s="1"/>
      <c r="B25" s="1"/>
      <c r="C25" s="1"/>
      <c r="D25" s="1"/>
      <c r="E25" s="1"/>
      <c r="F25" s="1"/>
    </row>
    <row r="26" spans="1:6" s="14" customFormat="1" ht="16.5" customHeight="1">
      <c r="A26" s="1"/>
      <c r="B26" s="1"/>
      <c r="C26" s="1"/>
      <c r="D26" s="1"/>
      <c r="E26" s="1"/>
      <c r="F26" s="1"/>
    </row>
    <row r="27" spans="1:6" s="9" customFormat="1" ht="16.5" customHeight="1">
      <c r="A27" s="1"/>
      <c r="B27" s="1"/>
      <c r="C27" s="1"/>
      <c r="D27" s="1"/>
      <c r="E27" s="1"/>
      <c r="F27" s="1"/>
    </row>
    <row r="28" spans="1:6" s="9" customFormat="1" ht="9.75" customHeight="1">
      <c r="A28" s="1"/>
      <c r="B28" s="1"/>
      <c r="C28" s="1"/>
      <c r="D28" s="1"/>
      <c r="E28" s="1"/>
      <c r="F28" s="1"/>
    </row>
    <row r="29" spans="1:6" s="14" customFormat="1" ht="16.5" customHeight="1">
      <c r="A29" s="1"/>
      <c r="B29" s="1"/>
      <c r="C29" s="1"/>
      <c r="D29" s="1"/>
      <c r="E29" s="1"/>
      <c r="F29" s="1"/>
    </row>
    <row r="30" spans="1:6" s="9" customFormat="1" ht="16.5" customHeight="1">
      <c r="A30" s="1"/>
      <c r="B30" s="1"/>
      <c r="C30" s="1"/>
      <c r="D30" s="1"/>
      <c r="E30" s="1"/>
      <c r="F30" s="1"/>
    </row>
    <row r="31" spans="1:6" s="9" customFormat="1" ht="9.75" customHeight="1">
      <c r="A31" s="1"/>
      <c r="B31" s="1"/>
      <c r="C31" s="1"/>
      <c r="D31" s="1"/>
      <c r="E31" s="1"/>
      <c r="F31" s="1"/>
    </row>
    <row r="32" spans="1:6" s="14" customFormat="1" ht="16.5" customHeight="1">
      <c r="A32" s="1"/>
      <c r="B32" s="1"/>
      <c r="C32" s="1"/>
      <c r="D32" s="1"/>
      <c r="E32" s="1"/>
      <c r="F32" s="1"/>
    </row>
    <row r="33" spans="1:6" s="9" customFormat="1" ht="16.5" customHeight="1">
      <c r="A33" s="1"/>
      <c r="B33" s="1"/>
      <c r="C33" s="1"/>
      <c r="D33" s="1"/>
      <c r="E33" s="1"/>
      <c r="F33" s="1"/>
    </row>
    <row r="34" spans="1:6" s="9" customFormat="1" ht="9.75" customHeight="1">
      <c r="A34" s="1"/>
      <c r="B34" s="1"/>
      <c r="C34" s="1"/>
      <c r="D34" s="1"/>
      <c r="E34" s="1"/>
      <c r="F34" s="1"/>
    </row>
    <row r="35" spans="1:6" s="14" customFormat="1" ht="16.5" customHeight="1">
      <c r="A35" s="1"/>
      <c r="B35" s="1"/>
      <c r="C35" s="1"/>
      <c r="D35" s="1"/>
      <c r="E35" s="1"/>
      <c r="F35" s="1"/>
    </row>
    <row r="36" spans="1:6" s="9" customFormat="1" ht="16.5" customHeight="1">
      <c r="A36" s="1"/>
      <c r="B36" s="1"/>
      <c r="C36" s="1"/>
      <c r="D36" s="1"/>
      <c r="E36" s="1"/>
      <c r="F36" s="1"/>
    </row>
    <row r="37" spans="1:6" s="9" customFormat="1" ht="9.75" customHeight="1">
      <c r="A37" s="1"/>
      <c r="B37" s="1"/>
      <c r="C37" s="1"/>
      <c r="D37" s="1"/>
      <c r="E37" s="1"/>
      <c r="F37" s="1"/>
    </row>
    <row r="38" spans="1:6" s="14" customFormat="1" ht="16.5" customHeight="1">
      <c r="A38" s="1"/>
      <c r="B38" s="1"/>
      <c r="C38" s="1"/>
      <c r="D38" s="1"/>
      <c r="E38" s="1"/>
      <c r="F38" s="1"/>
    </row>
    <row r="39" spans="1:6" s="9" customFormat="1" ht="16.5" customHeight="1">
      <c r="A39" s="1"/>
      <c r="B39" s="1"/>
      <c r="C39" s="1"/>
      <c r="D39" s="1"/>
      <c r="E39" s="1"/>
      <c r="F39" s="1"/>
    </row>
    <row r="40" spans="1:6" s="9" customFormat="1" ht="9.75" customHeight="1">
      <c r="A40" s="1"/>
      <c r="B40" s="1"/>
      <c r="C40" s="1"/>
      <c r="D40" s="1"/>
      <c r="E40" s="1"/>
      <c r="F40" s="1"/>
    </row>
    <row r="41" spans="1:6" s="14" customFormat="1" ht="16.5" customHeight="1">
      <c r="A41" s="1"/>
      <c r="B41" s="1"/>
      <c r="C41" s="1"/>
      <c r="D41" s="1"/>
      <c r="E41" s="1"/>
      <c r="F41" s="1"/>
    </row>
    <row r="42" spans="1:6" s="9" customFormat="1" ht="16.5" customHeight="1">
      <c r="A42" s="1"/>
      <c r="B42" s="1"/>
      <c r="C42" s="1"/>
      <c r="D42" s="1"/>
      <c r="E42" s="1"/>
      <c r="F42" s="1"/>
    </row>
    <row r="43" spans="1:6" s="9" customFormat="1" ht="16.5" customHeight="1">
      <c r="A43" s="1"/>
      <c r="B43" s="1"/>
      <c r="C43" s="1"/>
      <c r="D43" s="1"/>
      <c r="E43" s="1"/>
      <c r="F43" s="1"/>
    </row>
    <row r="44" spans="1:9" s="19" customFormat="1" ht="16.5" customHeight="1">
      <c r="A44" s="1"/>
      <c r="B44" s="1"/>
      <c r="C44" s="1"/>
      <c r="D44" s="1"/>
      <c r="E44" s="1"/>
      <c r="F44" s="1"/>
      <c r="H44" s="14">
        <f>D44-C44</f>
        <v>0</v>
      </c>
      <c r="I44" s="14"/>
    </row>
    <row r="45" spans="1:9" s="19" customFormat="1" ht="15" customHeight="1">
      <c r="A45" s="1"/>
      <c r="B45" s="1"/>
      <c r="C45" s="1"/>
      <c r="D45" s="1"/>
      <c r="E45" s="1"/>
      <c r="F45" s="1"/>
      <c r="H45" s="14">
        <f>D45-C45</f>
        <v>0</v>
      </c>
      <c r="I45" s="14"/>
    </row>
    <row r="46" spans="1:9" s="19" customFormat="1" ht="16.5" customHeight="1">
      <c r="A46" s="1"/>
      <c r="B46" s="1"/>
      <c r="C46" s="1"/>
      <c r="D46" s="1"/>
      <c r="E46" s="1"/>
      <c r="F46" s="1"/>
      <c r="H46" s="14">
        <f>D46-C46</f>
        <v>0</v>
      </c>
      <c r="I46" s="14"/>
    </row>
    <row r="47" spans="1:9" s="19" customFormat="1" ht="16.5" customHeight="1">
      <c r="A47" s="1"/>
      <c r="B47" s="1"/>
      <c r="C47" s="1"/>
      <c r="D47" s="1"/>
      <c r="E47" s="1"/>
      <c r="F47" s="1"/>
      <c r="H47" s="14">
        <f>D47-C47</f>
        <v>0</v>
      </c>
      <c r="I47" s="14"/>
    </row>
    <row r="48" spans="1:9" s="19" customFormat="1" ht="16.5" customHeight="1">
      <c r="A48" s="1"/>
      <c r="B48" s="1"/>
      <c r="C48" s="1"/>
      <c r="D48" s="1"/>
      <c r="E48" s="1"/>
      <c r="F48" s="1"/>
      <c r="H48" s="14">
        <f>D48-C48</f>
        <v>0</v>
      </c>
      <c r="I48" s="14"/>
    </row>
    <row r="49" spans="1:9" s="9" customFormat="1" ht="16.5" customHeight="1">
      <c r="A49" s="1"/>
      <c r="B49" s="1"/>
      <c r="C49" s="1"/>
      <c r="D49" s="1"/>
      <c r="E49" s="1"/>
      <c r="F49" s="1"/>
      <c r="H49" s="14"/>
      <c r="I49" s="14"/>
    </row>
    <row r="50" spans="1:9" s="9" customFormat="1" ht="16.5" customHeight="1">
      <c r="A50" s="1"/>
      <c r="B50" s="1"/>
      <c r="C50" s="1"/>
      <c r="D50" s="1"/>
      <c r="E50" s="1"/>
      <c r="F50" s="1"/>
      <c r="H50" s="14"/>
      <c r="I50" s="14"/>
    </row>
    <row r="51" spans="1:6" s="14" customFormat="1" ht="16.5" customHeight="1">
      <c r="A51" s="1"/>
      <c r="B51" s="1"/>
      <c r="C51" s="1"/>
      <c r="D51" s="1"/>
      <c r="E51" s="1"/>
      <c r="F51" s="1"/>
    </row>
    <row r="52" spans="1:6" s="9" customFormat="1" ht="16.5" customHeight="1">
      <c r="A52" s="1"/>
      <c r="B52" s="1"/>
      <c r="C52" s="1"/>
      <c r="D52" s="1"/>
      <c r="E52" s="1"/>
      <c r="F52" s="1"/>
    </row>
    <row r="53" spans="1:6" s="9" customFormat="1" ht="16.5" customHeight="1">
      <c r="A53" s="1"/>
      <c r="B53" s="1"/>
      <c r="C53" s="1"/>
      <c r="D53" s="1"/>
      <c r="E53" s="1"/>
      <c r="F53" s="1"/>
    </row>
    <row r="54" spans="1:6" s="9" customFormat="1" ht="16.5" customHeight="1">
      <c r="A54" s="1"/>
      <c r="B54" s="1"/>
      <c r="C54" s="1"/>
      <c r="D54" s="1"/>
      <c r="E54" s="1"/>
      <c r="F54" s="1"/>
    </row>
    <row r="55" spans="1:6" s="9" customFormat="1" ht="9.75" customHeight="1">
      <c r="A55" s="1"/>
      <c r="B55" s="1"/>
      <c r="C55" s="1"/>
      <c r="D55" s="1"/>
      <c r="E55" s="1"/>
      <c r="F55" s="1"/>
    </row>
    <row r="56" spans="1:6" s="14" customFormat="1" ht="16.5" customHeight="1">
      <c r="A56" s="1"/>
      <c r="B56" s="1"/>
      <c r="C56" s="1"/>
      <c r="D56" s="1"/>
      <c r="E56" s="1"/>
      <c r="F56" s="1"/>
    </row>
    <row r="57" spans="1:6" s="9" customFormat="1" ht="16.5" customHeight="1">
      <c r="A57" s="1"/>
      <c r="B57" s="1"/>
      <c r="C57" s="1"/>
      <c r="D57" s="1"/>
      <c r="E57" s="1"/>
      <c r="F57" s="1"/>
    </row>
    <row r="58" spans="1:6" s="9" customFormat="1" ht="16.5" customHeight="1">
      <c r="A58" s="1"/>
      <c r="B58" s="1"/>
      <c r="C58" s="1"/>
      <c r="D58" s="1"/>
      <c r="E58" s="1"/>
      <c r="F58" s="1"/>
    </row>
    <row r="59" spans="1:6" s="9" customFormat="1" ht="16.5" customHeight="1">
      <c r="A59" s="1"/>
      <c r="B59" s="1"/>
      <c r="C59" s="1"/>
      <c r="D59" s="1"/>
      <c r="E59" s="1"/>
      <c r="F59" s="1"/>
    </row>
    <row r="60" spans="1:6" s="9" customFormat="1" ht="9.75" customHeight="1">
      <c r="A60" s="1"/>
      <c r="B60" s="1"/>
      <c r="C60" s="1"/>
      <c r="D60" s="1"/>
      <c r="E60" s="1"/>
      <c r="F60" s="1"/>
    </row>
    <row r="61" spans="1:6" s="14" customFormat="1" ht="16.5" customHeight="1">
      <c r="A61" s="1"/>
      <c r="B61" s="1"/>
      <c r="C61" s="1"/>
      <c r="D61" s="1"/>
      <c r="E61" s="1"/>
      <c r="F61" s="1"/>
    </row>
    <row r="62" spans="1:6" s="9" customFormat="1" ht="16.5" customHeight="1">
      <c r="A62" s="1"/>
      <c r="B62" s="1"/>
      <c r="C62" s="1"/>
      <c r="D62" s="1"/>
      <c r="E62" s="1"/>
      <c r="F62" s="1"/>
    </row>
    <row r="63" spans="1:6" s="9" customFormat="1" ht="16.5" customHeight="1">
      <c r="A63" s="1"/>
      <c r="B63" s="1"/>
      <c r="C63" s="1"/>
      <c r="D63" s="1"/>
      <c r="E63" s="1"/>
      <c r="F63" s="1"/>
    </row>
    <row r="64" spans="1:6" s="9" customFormat="1" ht="9.75" customHeight="1">
      <c r="A64" s="1"/>
      <c r="B64" s="1"/>
      <c r="C64" s="1"/>
      <c r="D64" s="1"/>
      <c r="E64" s="1"/>
      <c r="F64" s="1"/>
    </row>
    <row r="65" spans="1:6" s="14" customFormat="1" ht="16.5" customHeight="1">
      <c r="A65" s="1"/>
      <c r="B65" s="1"/>
      <c r="C65" s="1"/>
      <c r="D65" s="1"/>
      <c r="E65" s="1"/>
      <c r="F65" s="1"/>
    </row>
    <row r="66" spans="1:6" s="9" customFormat="1" ht="16.5" customHeight="1">
      <c r="A66" s="1"/>
      <c r="B66" s="1"/>
      <c r="C66" s="1"/>
      <c r="D66" s="1"/>
      <c r="E66" s="1"/>
      <c r="F66" s="1"/>
    </row>
    <row r="67" spans="1:6" s="9" customFormat="1" ht="9.75" customHeight="1">
      <c r="A67" s="1"/>
      <c r="B67" s="1"/>
      <c r="C67" s="1"/>
      <c r="D67" s="1"/>
      <c r="E67" s="1"/>
      <c r="F67" s="1"/>
    </row>
    <row r="68" spans="1:6" s="14" customFormat="1" ht="16.5" customHeight="1">
      <c r="A68" s="1"/>
      <c r="B68" s="1"/>
      <c r="C68" s="1"/>
      <c r="D68" s="1"/>
      <c r="E68" s="1"/>
      <c r="F68" s="1"/>
    </row>
    <row r="69" spans="1:6" s="9" customFormat="1" ht="16.5" customHeight="1">
      <c r="A69" s="1"/>
      <c r="B69" s="1"/>
      <c r="C69" s="1"/>
      <c r="D69" s="1"/>
      <c r="E69" s="1"/>
      <c r="F69" s="1"/>
    </row>
    <row r="70" spans="1:6" s="9" customFormat="1" ht="16.5" customHeight="1">
      <c r="A70" s="1"/>
      <c r="B70" s="1"/>
      <c r="C70" s="1"/>
      <c r="D70" s="1"/>
      <c r="E70" s="1"/>
      <c r="F70" s="1"/>
    </row>
    <row r="71" spans="1:6" s="9" customFormat="1" ht="9.75" customHeight="1">
      <c r="A71" s="1"/>
      <c r="B71" s="1"/>
      <c r="C71" s="1"/>
      <c r="D71" s="1"/>
      <c r="E71" s="1"/>
      <c r="F71" s="1"/>
    </row>
    <row r="72" spans="1:6" s="14" customFormat="1" ht="16.5" customHeight="1">
      <c r="A72" s="1"/>
      <c r="B72" s="1"/>
      <c r="C72" s="1"/>
      <c r="D72" s="1"/>
      <c r="E72" s="1"/>
      <c r="F72" s="1"/>
    </row>
    <row r="73" spans="1:6" s="9" customFormat="1" ht="16.5" customHeight="1">
      <c r="A73" s="1"/>
      <c r="B73" s="1"/>
      <c r="C73" s="1"/>
      <c r="D73" s="1"/>
      <c r="E73" s="1"/>
      <c r="F73" s="1"/>
    </row>
    <row r="74" spans="1:6" s="9" customFormat="1" ht="9.75" customHeight="1">
      <c r="A74" s="1"/>
      <c r="B74" s="1"/>
      <c r="C74" s="1"/>
      <c r="D74" s="1"/>
      <c r="E74" s="1"/>
      <c r="F74" s="1"/>
    </row>
    <row r="75" spans="1:6" s="14" customFormat="1" ht="16.5" customHeight="1">
      <c r="A75" s="1"/>
      <c r="B75" s="1"/>
      <c r="C75" s="1"/>
      <c r="D75" s="1"/>
      <c r="E75" s="1"/>
      <c r="F75" s="1"/>
    </row>
    <row r="76" spans="1:6" s="9" customFormat="1" ht="16.5" customHeight="1">
      <c r="A76" s="1"/>
      <c r="B76" s="1"/>
      <c r="C76" s="1"/>
      <c r="D76" s="1"/>
      <c r="E76" s="1"/>
      <c r="F76" s="1"/>
    </row>
    <row r="77" spans="1:6" s="9" customFormat="1" ht="16.5" customHeight="1">
      <c r="A77" s="1"/>
      <c r="B77" s="1"/>
      <c r="C77" s="1"/>
      <c r="D77" s="1"/>
      <c r="E77" s="1"/>
      <c r="F77" s="1"/>
    </row>
    <row r="78" spans="1:6" s="9" customFormat="1" ht="16.5" customHeight="1">
      <c r="A78" s="1"/>
      <c r="B78" s="1"/>
      <c r="C78" s="1"/>
      <c r="D78" s="1"/>
      <c r="E78" s="1"/>
      <c r="F78" s="1"/>
    </row>
    <row r="79" spans="1:6" s="9" customFormat="1" ht="16.5" customHeight="1">
      <c r="A79" s="1"/>
      <c r="B79" s="1"/>
      <c r="C79" s="1"/>
      <c r="D79" s="1"/>
      <c r="E79" s="1"/>
      <c r="F79" s="1"/>
    </row>
    <row r="80" spans="1:6" s="9" customFormat="1" ht="16.5" customHeight="1">
      <c r="A80" s="1"/>
      <c r="B80" s="1"/>
      <c r="C80" s="1"/>
      <c r="D80" s="1"/>
      <c r="E80" s="1"/>
      <c r="F80" s="1"/>
    </row>
    <row r="81" spans="1:6" s="9" customFormat="1" ht="16.5" customHeight="1">
      <c r="A81" s="1"/>
      <c r="B81" s="1"/>
      <c r="C81" s="1"/>
      <c r="D81" s="1"/>
      <c r="E81" s="1"/>
      <c r="F81" s="1"/>
    </row>
    <row r="82" spans="1:6" s="9" customFormat="1" ht="9.75" customHeight="1">
      <c r="A82" s="1"/>
      <c r="B82" s="1"/>
      <c r="C82" s="1"/>
      <c r="D82" s="1"/>
      <c r="E82" s="1"/>
      <c r="F82" s="1"/>
    </row>
    <row r="83" spans="1:6" s="9" customFormat="1" ht="16.5" customHeight="1">
      <c r="A83" s="1"/>
      <c r="B83" s="1"/>
      <c r="C83" s="1"/>
      <c r="D83" s="1"/>
      <c r="E83" s="1"/>
      <c r="F83" s="1"/>
    </row>
    <row r="84" spans="1:6" s="9" customFormat="1" ht="16.5" customHeight="1">
      <c r="A84" s="1"/>
      <c r="B84" s="1"/>
      <c r="C84" s="1"/>
      <c r="D84" s="1"/>
      <c r="E84" s="1"/>
      <c r="F84" s="1"/>
    </row>
    <row r="85" spans="1:6" s="9" customFormat="1" ht="17.25" customHeight="1">
      <c r="A85" s="1"/>
      <c r="B85" s="1"/>
      <c r="C85" s="1"/>
      <c r="D85" s="1"/>
      <c r="E85" s="1"/>
      <c r="F85" s="1"/>
    </row>
    <row r="86" spans="1:6" ht="13.5">
      <c r="A86" s="1"/>
      <c r="B86" s="1"/>
      <c r="C86" s="1"/>
      <c r="D86" s="1"/>
      <c r="E86" s="1"/>
      <c r="F86" s="1"/>
    </row>
    <row r="87" spans="2:6" ht="13.5">
      <c r="B87" s="28"/>
      <c r="F87" s="29"/>
    </row>
  </sheetData>
  <sheetProtection/>
  <mergeCells count="12">
    <mergeCell ref="G5:G6"/>
    <mergeCell ref="G18:G19"/>
    <mergeCell ref="M5:N5"/>
    <mergeCell ref="M18:N18"/>
    <mergeCell ref="A5:A6"/>
    <mergeCell ref="B5:D5"/>
    <mergeCell ref="A18:A19"/>
    <mergeCell ref="B18:D18"/>
    <mergeCell ref="I5:K5"/>
    <mergeCell ref="E5:F5"/>
    <mergeCell ref="I18:K18"/>
    <mergeCell ref="E18:F18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90"/>
  <sheetViews>
    <sheetView tabSelected="1" zoomScale="110" zoomScaleNormal="110" zoomScalePageLayoutView="0" workbookViewId="0" topLeftCell="A1">
      <selection activeCell="A2" sqref="A2"/>
    </sheetView>
  </sheetViews>
  <sheetFormatPr defaultColWidth="9.00390625" defaultRowHeight="13.5"/>
  <cols>
    <col min="1" max="1" width="3.75390625" style="8" bestFit="1" customWidth="1"/>
    <col min="2" max="2" width="21.875" style="8" customWidth="1"/>
    <col min="3" max="4" width="16.125" style="8" customWidth="1"/>
    <col min="5" max="5" width="15.00390625" style="8" customWidth="1"/>
    <col min="6" max="6" width="16.125" style="8" customWidth="1"/>
    <col min="7" max="16384" width="9.00390625" style="8" customWidth="1"/>
  </cols>
  <sheetData>
    <row r="1" spans="1:6" ht="16.5" customHeight="1">
      <c r="A1" s="12" t="s">
        <v>125</v>
      </c>
      <c r="B1" s="12"/>
      <c r="C1" s="12"/>
      <c r="D1" s="12"/>
      <c r="E1" s="12"/>
      <c r="F1" s="12"/>
    </row>
    <row r="2" spans="1:7" ht="16.5" customHeight="1">
      <c r="A2" s="159"/>
      <c r="B2" s="119"/>
      <c r="C2" s="119"/>
      <c r="D2" s="119"/>
      <c r="E2" s="119"/>
      <c r="F2" s="119"/>
      <c r="G2" s="12"/>
    </row>
    <row r="3" s="27" customFormat="1" ht="16.5" customHeight="1">
      <c r="A3" s="27" t="s">
        <v>42</v>
      </c>
    </row>
    <row r="4" spans="1:6" s="9" customFormat="1" ht="16.5" customHeight="1" thickBot="1">
      <c r="A4" s="11" t="s">
        <v>28</v>
      </c>
      <c r="B4" s="11"/>
      <c r="C4" s="11"/>
      <c r="D4" s="11"/>
      <c r="E4" s="11"/>
      <c r="F4" s="11"/>
    </row>
    <row r="5" spans="1:6" s="9" customFormat="1" ht="16.5" customHeight="1" thickTop="1">
      <c r="A5" s="137" t="s">
        <v>0</v>
      </c>
      <c r="B5" s="129"/>
      <c r="C5" s="131">
        <v>30</v>
      </c>
      <c r="D5" s="132"/>
      <c r="E5" s="132"/>
      <c r="F5" s="49" t="s">
        <v>132</v>
      </c>
    </row>
    <row r="6" spans="1:6" s="9" customFormat="1" ht="16.5" customHeight="1">
      <c r="A6" s="138"/>
      <c r="B6" s="130"/>
      <c r="C6" s="55" t="s">
        <v>49</v>
      </c>
      <c r="D6" s="55" t="s">
        <v>50</v>
      </c>
      <c r="E6" s="55" t="s">
        <v>51</v>
      </c>
      <c r="F6" s="56" t="s">
        <v>52</v>
      </c>
    </row>
    <row r="7" spans="1:6" s="14" customFormat="1" ht="16.5" customHeight="1">
      <c r="A7" s="133" t="s">
        <v>12</v>
      </c>
      <c r="B7" s="134"/>
      <c r="C7" s="82">
        <v>194435497280</v>
      </c>
      <c r="D7" s="82">
        <v>196217184220</v>
      </c>
      <c r="E7" s="86">
        <v>1781686940</v>
      </c>
      <c r="F7" s="95">
        <v>189065000000</v>
      </c>
    </row>
    <row r="8" spans="1:6" s="14" customFormat="1" ht="9.75" customHeight="1">
      <c r="A8" s="50"/>
      <c r="B8" s="51"/>
      <c r="C8" s="82"/>
      <c r="D8" s="82"/>
      <c r="E8" s="86"/>
      <c r="F8" s="93"/>
    </row>
    <row r="9" spans="1:6" s="14" customFormat="1" ht="16.5" customHeight="1">
      <c r="A9" s="135" t="s">
        <v>13</v>
      </c>
      <c r="B9" s="136"/>
      <c r="C9" s="82">
        <v>65649927000</v>
      </c>
      <c r="D9" s="82">
        <v>66080519469</v>
      </c>
      <c r="E9" s="93">
        <v>430592469</v>
      </c>
      <c r="F9" s="93">
        <v>65852487000</v>
      </c>
    </row>
    <row r="10" spans="1:6" s="9" customFormat="1" ht="16.5" customHeight="1">
      <c r="A10" s="11"/>
      <c r="B10" s="24" t="s">
        <v>53</v>
      </c>
      <c r="C10" s="91">
        <v>62774498000</v>
      </c>
      <c r="D10" s="85">
        <v>63217156444</v>
      </c>
      <c r="E10" s="84">
        <v>442658444</v>
      </c>
      <c r="F10" s="100">
        <v>62958278000</v>
      </c>
    </row>
    <row r="11" spans="1:6" s="9" customFormat="1" ht="16.5" customHeight="1">
      <c r="A11" s="11"/>
      <c r="B11" s="24" t="s">
        <v>54</v>
      </c>
      <c r="C11" s="91">
        <v>178358000</v>
      </c>
      <c r="D11" s="85">
        <v>179679600</v>
      </c>
      <c r="E11" s="84">
        <v>1321600</v>
      </c>
      <c r="F11" s="100">
        <v>182402000</v>
      </c>
    </row>
    <row r="12" spans="1:6" s="9" customFormat="1" ht="16.5" customHeight="1">
      <c r="A12" s="11"/>
      <c r="B12" s="24" t="s">
        <v>55</v>
      </c>
      <c r="C12" s="91">
        <v>2679972000</v>
      </c>
      <c r="D12" s="85">
        <v>2665871975</v>
      </c>
      <c r="E12" s="84">
        <v>-14100025</v>
      </c>
      <c r="F12" s="100">
        <v>2692333000</v>
      </c>
    </row>
    <row r="13" spans="1:6" s="9" customFormat="1" ht="16.5" customHeight="1">
      <c r="A13" s="11"/>
      <c r="B13" s="24" t="s">
        <v>56</v>
      </c>
      <c r="C13" s="91">
        <v>17099000</v>
      </c>
      <c r="D13" s="85">
        <v>17811450</v>
      </c>
      <c r="E13" s="84">
        <v>712450</v>
      </c>
      <c r="F13" s="100">
        <v>19474000</v>
      </c>
    </row>
    <row r="14" spans="1:6" s="9" customFormat="1" ht="9.75" customHeight="1">
      <c r="A14" s="11"/>
      <c r="B14" s="24"/>
      <c r="C14" s="85"/>
      <c r="D14" s="85"/>
      <c r="E14" s="84"/>
      <c r="F14" s="100"/>
    </row>
    <row r="15" spans="1:6" s="14" customFormat="1" ht="16.5" customHeight="1">
      <c r="A15" s="135" t="s">
        <v>14</v>
      </c>
      <c r="B15" s="136"/>
      <c r="C15" s="82">
        <v>730000000</v>
      </c>
      <c r="D15" s="80">
        <v>742532000</v>
      </c>
      <c r="E15" s="95">
        <v>12532000</v>
      </c>
      <c r="F15" s="86">
        <v>760000000</v>
      </c>
    </row>
    <row r="16" spans="1:6" s="14" customFormat="1" ht="16.5" customHeight="1">
      <c r="A16" s="52"/>
      <c r="B16" s="24" t="s">
        <v>57</v>
      </c>
      <c r="C16" s="91">
        <v>210000000</v>
      </c>
      <c r="D16" s="91">
        <v>214397000</v>
      </c>
      <c r="E16" s="84">
        <v>4397000</v>
      </c>
      <c r="F16" s="100">
        <v>200000000</v>
      </c>
    </row>
    <row r="17" spans="1:6" s="9" customFormat="1" ht="16.5" customHeight="1">
      <c r="A17" s="11"/>
      <c r="B17" s="24" t="s">
        <v>58</v>
      </c>
      <c r="C17" s="85">
        <v>520000000</v>
      </c>
      <c r="D17" s="85">
        <v>528135000</v>
      </c>
      <c r="E17" s="84">
        <v>8135000</v>
      </c>
      <c r="F17" s="100">
        <v>540000000</v>
      </c>
    </row>
    <row r="18" spans="1:6" s="9" customFormat="1" ht="16.5" customHeight="1">
      <c r="A18" s="11"/>
      <c r="B18" s="24" t="s">
        <v>123</v>
      </c>
      <c r="C18" s="78">
        <v>0</v>
      </c>
      <c r="D18" s="78">
        <v>0</v>
      </c>
      <c r="E18" s="78">
        <v>0</v>
      </c>
      <c r="F18" s="100">
        <v>20000000</v>
      </c>
    </row>
    <row r="19" spans="1:6" s="9" customFormat="1" ht="9.75" customHeight="1">
      <c r="A19" s="11"/>
      <c r="B19" s="24"/>
      <c r="C19" s="85"/>
      <c r="D19" s="85"/>
      <c r="E19" s="84"/>
      <c r="F19" s="100"/>
    </row>
    <row r="20" spans="1:6" s="14" customFormat="1" ht="16.5" customHeight="1">
      <c r="A20" s="135" t="s">
        <v>15</v>
      </c>
      <c r="B20" s="136"/>
      <c r="C20" s="82">
        <v>190000000</v>
      </c>
      <c r="D20" s="82">
        <v>270820000</v>
      </c>
      <c r="E20" s="86">
        <v>80820000</v>
      </c>
      <c r="F20" s="86">
        <v>210000000</v>
      </c>
    </row>
    <row r="21" spans="1:6" s="9" customFormat="1" ht="16.5" customHeight="1">
      <c r="A21" s="11"/>
      <c r="B21" s="24" t="s">
        <v>15</v>
      </c>
      <c r="C21" s="85">
        <v>190000000</v>
      </c>
      <c r="D21" s="85">
        <v>270820000</v>
      </c>
      <c r="E21" s="84">
        <v>80820000</v>
      </c>
      <c r="F21" s="100">
        <v>210000000</v>
      </c>
    </row>
    <row r="22" spans="1:6" s="9" customFormat="1" ht="9.75" customHeight="1">
      <c r="A22" s="11"/>
      <c r="B22" s="24"/>
      <c r="C22" s="85"/>
      <c r="D22" s="85"/>
      <c r="E22" s="84"/>
      <c r="F22" s="100"/>
    </row>
    <row r="23" spans="1:6" s="9" customFormat="1" ht="16.5" customHeight="1">
      <c r="A23" s="135" t="s">
        <v>59</v>
      </c>
      <c r="B23" s="136"/>
      <c r="C23" s="82">
        <v>910000000</v>
      </c>
      <c r="D23" s="82">
        <v>902659000</v>
      </c>
      <c r="E23" s="86">
        <v>-7341000</v>
      </c>
      <c r="F23" s="86">
        <v>1070000000</v>
      </c>
    </row>
    <row r="24" spans="1:6" s="9" customFormat="1" ht="16.5" customHeight="1">
      <c r="A24" s="11"/>
      <c r="B24" s="24" t="s">
        <v>16</v>
      </c>
      <c r="C24" s="91">
        <v>910000000</v>
      </c>
      <c r="D24" s="85">
        <v>902659000</v>
      </c>
      <c r="E24" s="84">
        <v>-7341000</v>
      </c>
      <c r="F24" s="100">
        <v>1070000000</v>
      </c>
    </row>
    <row r="25" spans="1:6" s="9" customFormat="1" ht="9.75" customHeight="1">
      <c r="A25" s="11"/>
      <c r="B25" s="24"/>
      <c r="C25" s="85"/>
      <c r="D25" s="85"/>
      <c r="E25" s="84"/>
      <c r="F25" s="100"/>
    </row>
    <row r="26" spans="1:6" s="9" customFormat="1" ht="16.5" customHeight="1">
      <c r="A26" s="135" t="s">
        <v>60</v>
      </c>
      <c r="B26" s="136"/>
      <c r="C26" s="82">
        <v>630000000</v>
      </c>
      <c r="D26" s="82">
        <v>737299000</v>
      </c>
      <c r="E26" s="86">
        <v>107299000</v>
      </c>
      <c r="F26" s="86">
        <v>680000000</v>
      </c>
    </row>
    <row r="27" spans="1:6" s="9" customFormat="1" ht="16.5" customHeight="1">
      <c r="A27" s="11"/>
      <c r="B27" s="24" t="s">
        <v>60</v>
      </c>
      <c r="C27" s="91">
        <v>630000000</v>
      </c>
      <c r="D27" s="85">
        <v>737299000</v>
      </c>
      <c r="E27" s="84">
        <v>107299000</v>
      </c>
      <c r="F27" s="100">
        <v>680000000</v>
      </c>
    </row>
    <row r="28" spans="1:6" s="9" customFormat="1" ht="9.75" customHeight="1">
      <c r="A28" s="11"/>
      <c r="B28" s="24"/>
      <c r="C28" s="85"/>
      <c r="D28" s="85"/>
      <c r="E28" s="84"/>
      <c r="F28" s="100"/>
    </row>
    <row r="29" spans="1:6" s="14" customFormat="1" ht="16.5" customHeight="1">
      <c r="A29" s="135" t="s">
        <v>17</v>
      </c>
      <c r="B29" s="136"/>
      <c r="C29" s="82">
        <v>9380000000</v>
      </c>
      <c r="D29" s="82">
        <v>9601033000</v>
      </c>
      <c r="E29" s="86">
        <v>221033000</v>
      </c>
      <c r="F29" s="86">
        <v>9270000000</v>
      </c>
    </row>
    <row r="30" spans="1:6" s="9" customFormat="1" ht="16.5" customHeight="1">
      <c r="A30" s="11"/>
      <c r="B30" s="24" t="s">
        <v>17</v>
      </c>
      <c r="C30" s="85">
        <v>9380000000</v>
      </c>
      <c r="D30" s="85">
        <v>9601033000</v>
      </c>
      <c r="E30" s="84">
        <v>221033000</v>
      </c>
      <c r="F30" s="100">
        <v>9270000000</v>
      </c>
    </row>
    <row r="31" spans="1:6" s="9" customFormat="1" ht="9.75" customHeight="1">
      <c r="A31" s="11"/>
      <c r="B31" s="24"/>
      <c r="C31" s="85"/>
      <c r="D31" s="85"/>
      <c r="E31" s="84"/>
      <c r="F31" s="100"/>
    </row>
    <row r="32" spans="1:6" s="14" customFormat="1" ht="16.5" customHeight="1">
      <c r="A32" s="135" t="s">
        <v>18</v>
      </c>
      <c r="B32" s="136"/>
      <c r="C32" s="82">
        <v>430000000</v>
      </c>
      <c r="D32" s="82">
        <v>440412000</v>
      </c>
      <c r="E32" s="86">
        <v>10412000</v>
      </c>
      <c r="F32" s="86">
        <v>210000000</v>
      </c>
    </row>
    <row r="33" spans="1:6" s="9" customFormat="1" ht="16.5" customHeight="1">
      <c r="A33" s="11"/>
      <c r="B33" s="24" t="s">
        <v>18</v>
      </c>
      <c r="C33" s="85">
        <v>430000000</v>
      </c>
      <c r="D33" s="85">
        <v>440412000</v>
      </c>
      <c r="E33" s="84">
        <v>10412000</v>
      </c>
      <c r="F33" s="100">
        <v>210000000</v>
      </c>
    </row>
    <row r="34" spans="1:6" s="9" customFormat="1" ht="9.75" customHeight="1">
      <c r="A34" s="11"/>
      <c r="B34" s="24"/>
      <c r="C34" s="85"/>
      <c r="D34" s="85"/>
      <c r="E34" s="84"/>
      <c r="F34" s="100"/>
    </row>
    <row r="35" spans="1:6" s="14" customFormat="1" ht="16.5" customHeight="1">
      <c r="A35" s="135" t="s">
        <v>124</v>
      </c>
      <c r="B35" s="136"/>
      <c r="C35" s="82" t="s">
        <v>127</v>
      </c>
      <c r="D35" s="82" t="s">
        <v>128</v>
      </c>
      <c r="E35" s="86" t="s">
        <v>130</v>
      </c>
      <c r="F35" s="86">
        <v>70000000</v>
      </c>
    </row>
    <row r="36" spans="1:6" s="9" customFormat="1" ht="16.5" customHeight="1">
      <c r="A36" s="11"/>
      <c r="B36" s="24" t="s">
        <v>124</v>
      </c>
      <c r="C36" s="85" t="s">
        <v>126</v>
      </c>
      <c r="D36" s="85" t="s">
        <v>129</v>
      </c>
      <c r="E36" s="84" t="s">
        <v>131</v>
      </c>
      <c r="F36" s="100">
        <v>70000000</v>
      </c>
    </row>
    <row r="37" spans="1:6" s="9" customFormat="1" ht="9.75" customHeight="1">
      <c r="A37" s="11"/>
      <c r="B37" s="24"/>
      <c r="C37" s="85"/>
      <c r="D37" s="85"/>
      <c r="E37" s="84"/>
      <c r="F37" s="100"/>
    </row>
    <row r="38" spans="1:6" s="14" customFormat="1" ht="16.5" customHeight="1">
      <c r="A38" s="135" t="s">
        <v>19</v>
      </c>
      <c r="B38" s="136"/>
      <c r="C38" s="82">
        <v>220000000</v>
      </c>
      <c r="D38" s="82">
        <v>239686000</v>
      </c>
      <c r="E38" s="86">
        <v>19686000</v>
      </c>
      <c r="F38" s="86">
        <v>250000000</v>
      </c>
    </row>
    <row r="39" spans="1:6" s="9" customFormat="1" ht="16.5" customHeight="1">
      <c r="A39" s="11"/>
      <c r="B39" s="24" t="s">
        <v>19</v>
      </c>
      <c r="C39" s="85">
        <v>220000000</v>
      </c>
      <c r="D39" s="85">
        <v>239686000</v>
      </c>
      <c r="E39" s="84">
        <v>19686000</v>
      </c>
      <c r="F39" s="100">
        <v>250000000</v>
      </c>
    </row>
    <row r="40" spans="1:6" s="9" customFormat="1" ht="9.75" customHeight="1">
      <c r="A40" s="11"/>
      <c r="B40" s="24"/>
      <c r="C40" s="85"/>
      <c r="D40" s="85"/>
      <c r="E40" s="84"/>
      <c r="F40" s="100"/>
    </row>
    <row r="41" spans="1:6" s="14" customFormat="1" ht="16.5" customHeight="1">
      <c r="A41" s="135" t="s">
        <v>61</v>
      </c>
      <c r="B41" s="136"/>
      <c r="C41" s="82">
        <v>43700000000</v>
      </c>
      <c r="D41" s="82">
        <v>44669350000</v>
      </c>
      <c r="E41" s="86">
        <v>969350000</v>
      </c>
      <c r="F41" s="86">
        <v>44100000000</v>
      </c>
    </row>
    <row r="42" spans="1:6" s="9" customFormat="1" ht="16.5" customHeight="1">
      <c r="A42" s="11"/>
      <c r="B42" s="24" t="s">
        <v>62</v>
      </c>
      <c r="C42" s="85">
        <v>43700000000</v>
      </c>
      <c r="D42" s="85">
        <v>44669350000</v>
      </c>
      <c r="E42" s="84">
        <v>969350000</v>
      </c>
      <c r="F42" s="100">
        <v>44100000000</v>
      </c>
    </row>
    <row r="43" spans="1:6" s="9" customFormat="1" ht="9.75" customHeight="1">
      <c r="A43" s="11"/>
      <c r="B43" s="24"/>
      <c r="C43" s="85"/>
      <c r="D43" s="85"/>
      <c r="E43" s="84"/>
      <c r="F43" s="100"/>
    </row>
    <row r="44" spans="1:6" s="14" customFormat="1" ht="16.5" customHeight="1">
      <c r="A44" s="135" t="s">
        <v>20</v>
      </c>
      <c r="B44" s="136"/>
      <c r="C44" s="82">
        <v>55000000</v>
      </c>
      <c r="D44" s="82">
        <v>49276000</v>
      </c>
      <c r="E44" s="86">
        <v>-5724000</v>
      </c>
      <c r="F44" s="86">
        <v>45000000</v>
      </c>
    </row>
    <row r="45" spans="1:6" s="9" customFormat="1" ht="16.5" customHeight="1">
      <c r="A45" s="11"/>
      <c r="B45" s="24" t="s">
        <v>20</v>
      </c>
      <c r="C45" s="85">
        <v>55000000</v>
      </c>
      <c r="D45" s="85">
        <v>49276000</v>
      </c>
      <c r="E45" s="84">
        <v>-5724000</v>
      </c>
      <c r="F45" s="100">
        <v>45000000</v>
      </c>
    </row>
    <row r="46" spans="1:6" s="9" customFormat="1" ht="9.75" customHeight="1">
      <c r="A46" s="11"/>
      <c r="B46" s="24"/>
      <c r="C46" s="85"/>
      <c r="D46" s="85"/>
      <c r="E46" s="84"/>
      <c r="F46" s="100"/>
    </row>
    <row r="47" spans="1:6" s="14" customFormat="1" ht="16.5" customHeight="1">
      <c r="A47" s="135" t="s">
        <v>21</v>
      </c>
      <c r="B47" s="136"/>
      <c r="C47" s="82">
        <v>3893970000</v>
      </c>
      <c r="D47" s="82">
        <v>3853497628</v>
      </c>
      <c r="E47" s="86">
        <v>-40472372</v>
      </c>
      <c r="F47" s="86">
        <v>4477880000</v>
      </c>
    </row>
    <row r="48" spans="1:6" s="9" customFormat="1" ht="16.5" customHeight="1">
      <c r="A48" s="11"/>
      <c r="B48" s="24" t="s">
        <v>63</v>
      </c>
      <c r="C48" s="85">
        <v>3893970000</v>
      </c>
      <c r="D48" s="85">
        <v>3853497628</v>
      </c>
      <c r="E48" s="84">
        <v>-40472372</v>
      </c>
      <c r="F48" s="100">
        <v>4477880000</v>
      </c>
    </row>
    <row r="49" spans="1:6" s="9" customFormat="1" ht="9.75" customHeight="1">
      <c r="A49" s="11"/>
      <c r="B49" s="24"/>
      <c r="C49" s="85"/>
      <c r="D49" s="85"/>
      <c r="E49" s="84"/>
      <c r="F49" s="100"/>
    </row>
    <row r="50" spans="1:6" s="14" customFormat="1" ht="16.5" customHeight="1">
      <c r="A50" s="135" t="s">
        <v>22</v>
      </c>
      <c r="B50" s="136"/>
      <c r="C50" s="82">
        <v>3757237000</v>
      </c>
      <c r="D50" s="82">
        <v>3669376671</v>
      </c>
      <c r="E50" s="86">
        <v>-87860329</v>
      </c>
      <c r="F50" s="86">
        <v>3915606000</v>
      </c>
    </row>
    <row r="51" spans="1:6" s="9" customFormat="1" ht="16.5" customHeight="1">
      <c r="A51" s="11"/>
      <c r="B51" s="24" t="s">
        <v>64</v>
      </c>
      <c r="C51" s="85">
        <v>2874915000</v>
      </c>
      <c r="D51" s="85">
        <v>2838186341</v>
      </c>
      <c r="E51" s="84">
        <v>-36728659</v>
      </c>
      <c r="F51" s="100">
        <v>3054283000</v>
      </c>
    </row>
    <row r="52" spans="1:6" s="9" customFormat="1" ht="16.5" customHeight="1">
      <c r="A52" s="31"/>
      <c r="B52" s="24" t="s">
        <v>65</v>
      </c>
      <c r="C52" s="91">
        <v>882322000</v>
      </c>
      <c r="D52" s="91">
        <v>831190330</v>
      </c>
      <c r="E52" s="100">
        <v>-51131670</v>
      </c>
      <c r="F52" s="100">
        <v>861323000</v>
      </c>
    </row>
    <row r="53" spans="1:6" s="14" customFormat="1" ht="16.5" customHeight="1">
      <c r="A53" s="135" t="s">
        <v>23</v>
      </c>
      <c r="B53" s="136"/>
      <c r="C53" s="82">
        <v>28499060000</v>
      </c>
      <c r="D53" s="82">
        <v>28247760274</v>
      </c>
      <c r="E53" s="86">
        <v>-251299726</v>
      </c>
      <c r="F53" s="86">
        <v>28551967000</v>
      </c>
    </row>
    <row r="54" spans="1:6" s="9" customFormat="1" ht="16.5" customHeight="1">
      <c r="A54" s="11"/>
      <c r="B54" s="24" t="s">
        <v>66</v>
      </c>
      <c r="C54" s="85">
        <v>24500260000</v>
      </c>
      <c r="D54" s="85">
        <v>24403782744</v>
      </c>
      <c r="E54" s="84">
        <v>-96477256</v>
      </c>
      <c r="F54" s="91">
        <v>24450076000</v>
      </c>
    </row>
    <row r="55" spans="1:6" s="9" customFormat="1" ht="16.5" customHeight="1">
      <c r="A55" s="11"/>
      <c r="B55" s="24" t="s">
        <v>67</v>
      </c>
      <c r="C55" s="85">
        <v>3990777000</v>
      </c>
      <c r="D55" s="85">
        <v>3834836602</v>
      </c>
      <c r="E55" s="84">
        <v>-155940398</v>
      </c>
      <c r="F55" s="91">
        <v>4092674000</v>
      </c>
    </row>
    <row r="56" spans="1:6" s="9" customFormat="1" ht="16.5" customHeight="1">
      <c r="A56" s="11"/>
      <c r="B56" s="24" t="s">
        <v>68</v>
      </c>
      <c r="C56" s="85">
        <v>8023000</v>
      </c>
      <c r="D56" s="85">
        <v>9140928</v>
      </c>
      <c r="E56" s="84">
        <v>1117928</v>
      </c>
      <c r="F56" s="91">
        <v>9217000</v>
      </c>
    </row>
    <row r="57" spans="1:6" s="9" customFormat="1" ht="9.75" customHeight="1">
      <c r="A57" s="11"/>
      <c r="B57" s="24"/>
      <c r="C57" s="85"/>
      <c r="D57" s="85"/>
      <c r="E57" s="84"/>
      <c r="F57" s="91"/>
    </row>
    <row r="58" spans="1:6" s="14" customFormat="1" ht="16.5" customHeight="1">
      <c r="A58" s="135" t="s">
        <v>24</v>
      </c>
      <c r="B58" s="136"/>
      <c r="C58" s="82">
        <v>14426533000</v>
      </c>
      <c r="D58" s="82">
        <v>14431024945</v>
      </c>
      <c r="E58" s="86">
        <v>4491945</v>
      </c>
      <c r="F58" s="86">
        <v>14181526000</v>
      </c>
    </row>
    <row r="59" spans="1:6" s="9" customFormat="1" ht="16.5" customHeight="1">
      <c r="A59" s="11"/>
      <c r="B59" s="24" t="s">
        <v>69</v>
      </c>
      <c r="C59" s="85">
        <v>6795121000</v>
      </c>
      <c r="D59" s="85">
        <v>6807436780</v>
      </c>
      <c r="E59" s="84">
        <v>12315780</v>
      </c>
      <c r="F59" s="91">
        <v>6928332000</v>
      </c>
    </row>
    <row r="60" spans="1:6" s="9" customFormat="1" ht="16.5" customHeight="1">
      <c r="A60" s="11"/>
      <c r="B60" s="24" t="s">
        <v>70</v>
      </c>
      <c r="C60" s="85">
        <v>6265043000</v>
      </c>
      <c r="D60" s="85">
        <v>6181982174</v>
      </c>
      <c r="E60" s="84">
        <v>-83060826</v>
      </c>
      <c r="F60" s="91">
        <v>5652987000</v>
      </c>
    </row>
    <row r="61" spans="1:6" s="9" customFormat="1" ht="16.5" customHeight="1">
      <c r="A61" s="11"/>
      <c r="B61" s="24" t="s">
        <v>71</v>
      </c>
      <c r="C61" s="85">
        <v>1366369000</v>
      </c>
      <c r="D61" s="85">
        <v>1441605991</v>
      </c>
      <c r="E61" s="84">
        <v>75236991</v>
      </c>
      <c r="F61" s="91">
        <v>1600207000</v>
      </c>
    </row>
    <row r="62" spans="1:6" s="9" customFormat="1" ht="9.75" customHeight="1">
      <c r="A62" s="11"/>
      <c r="B62" s="24"/>
      <c r="C62" s="85"/>
      <c r="D62" s="85"/>
      <c r="E62" s="84"/>
      <c r="F62" s="91"/>
    </row>
    <row r="63" spans="1:6" s="14" customFormat="1" ht="16.5" customHeight="1">
      <c r="A63" s="135" t="s">
        <v>25</v>
      </c>
      <c r="B63" s="136"/>
      <c r="C63" s="82">
        <v>2009629000</v>
      </c>
      <c r="D63" s="82">
        <v>2169442336</v>
      </c>
      <c r="E63" s="86">
        <v>159813336</v>
      </c>
      <c r="F63" s="86">
        <v>294711000</v>
      </c>
    </row>
    <row r="64" spans="1:6" s="9" customFormat="1" ht="16.5" customHeight="1">
      <c r="A64" s="11"/>
      <c r="B64" s="24" t="s">
        <v>72</v>
      </c>
      <c r="C64" s="85">
        <v>1909943000</v>
      </c>
      <c r="D64" s="85">
        <v>2069445446</v>
      </c>
      <c r="E64" s="84">
        <v>159502446</v>
      </c>
      <c r="F64" s="91">
        <v>290689000</v>
      </c>
    </row>
    <row r="65" spans="1:6" s="9" customFormat="1" ht="16.5" customHeight="1">
      <c r="A65" s="11"/>
      <c r="B65" s="24" t="s">
        <v>73</v>
      </c>
      <c r="C65" s="85">
        <v>99686000</v>
      </c>
      <c r="D65" s="85">
        <v>99996890</v>
      </c>
      <c r="E65" s="84">
        <v>310890</v>
      </c>
      <c r="F65" s="91">
        <v>4022000</v>
      </c>
    </row>
    <row r="66" spans="1:6" s="9" customFormat="1" ht="9.75" customHeight="1">
      <c r="A66" s="11"/>
      <c r="B66" s="24"/>
      <c r="C66" s="85"/>
      <c r="D66" s="85"/>
      <c r="E66" s="84"/>
      <c r="F66" s="91"/>
    </row>
    <row r="67" spans="1:6" s="14" customFormat="1" ht="16.5" customHeight="1">
      <c r="A67" s="135" t="s">
        <v>26</v>
      </c>
      <c r="B67" s="136"/>
      <c r="C67" s="82">
        <v>47516000</v>
      </c>
      <c r="D67" s="82">
        <v>32614700</v>
      </c>
      <c r="E67" s="86">
        <v>-14901300</v>
      </c>
      <c r="F67" s="92">
        <v>42347000</v>
      </c>
    </row>
    <row r="68" spans="1:6" s="9" customFormat="1" ht="16.5" customHeight="1">
      <c r="A68" s="11"/>
      <c r="B68" s="24" t="s">
        <v>26</v>
      </c>
      <c r="C68" s="85">
        <v>47516000</v>
      </c>
      <c r="D68" s="85">
        <v>32614700</v>
      </c>
      <c r="E68" s="84">
        <v>-14901300</v>
      </c>
      <c r="F68" s="91">
        <v>42347000</v>
      </c>
    </row>
    <row r="69" spans="1:6" s="9" customFormat="1" ht="9.75" customHeight="1">
      <c r="A69" s="11"/>
      <c r="B69" s="24"/>
      <c r="C69" s="85"/>
      <c r="D69" s="85"/>
      <c r="E69" s="84"/>
      <c r="F69" s="91"/>
    </row>
    <row r="70" spans="1:6" s="14" customFormat="1" ht="16.5" customHeight="1">
      <c r="A70" s="135" t="s">
        <v>4</v>
      </c>
      <c r="B70" s="136"/>
      <c r="C70" s="82">
        <v>5252820000</v>
      </c>
      <c r="D70" s="82">
        <v>5254194997</v>
      </c>
      <c r="E70" s="86">
        <v>1374997</v>
      </c>
      <c r="F70" s="92">
        <v>5196644000</v>
      </c>
    </row>
    <row r="71" spans="1:6" s="9" customFormat="1" ht="16.5" customHeight="1">
      <c r="A71" s="11"/>
      <c r="B71" s="24" t="s">
        <v>74</v>
      </c>
      <c r="C71" s="91">
        <v>4421235000</v>
      </c>
      <c r="D71" s="85">
        <v>4422612149</v>
      </c>
      <c r="E71" s="84">
        <v>1377149</v>
      </c>
      <c r="F71" s="91">
        <v>5196641000</v>
      </c>
    </row>
    <row r="72" spans="1:6" s="9" customFormat="1" ht="16.5" customHeight="1">
      <c r="A72" s="11"/>
      <c r="B72" s="24" t="s">
        <v>75</v>
      </c>
      <c r="C72" s="91">
        <v>831585000</v>
      </c>
      <c r="D72" s="85">
        <v>831582848</v>
      </c>
      <c r="E72" s="84">
        <v>-2152</v>
      </c>
      <c r="F72" s="91">
        <v>3000</v>
      </c>
    </row>
    <row r="73" spans="1:6" s="9" customFormat="1" ht="9.75" customHeight="1">
      <c r="A73" s="11"/>
      <c r="B73" s="24"/>
      <c r="C73" s="85"/>
      <c r="D73" s="85"/>
      <c r="E73" s="84"/>
      <c r="F73" s="91"/>
    </row>
    <row r="74" spans="1:6" s="14" customFormat="1" ht="16.5" customHeight="1">
      <c r="A74" s="135" t="s">
        <v>8</v>
      </c>
      <c r="B74" s="136"/>
      <c r="C74" s="82">
        <v>8966092280</v>
      </c>
      <c r="D74" s="82">
        <v>8966092593</v>
      </c>
      <c r="E74" s="86">
        <v>313</v>
      </c>
      <c r="F74" s="92">
        <v>2500000000</v>
      </c>
    </row>
    <row r="75" spans="1:6" s="9" customFormat="1" ht="16.5" customHeight="1">
      <c r="A75" s="11"/>
      <c r="B75" s="24" t="s">
        <v>8</v>
      </c>
      <c r="C75" s="91">
        <v>8966092280</v>
      </c>
      <c r="D75" s="85">
        <v>8966092593</v>
      </c>
      <c r="E75" s="84">
        <v>313</v>
      </c>
      <c r="F75" s="91">
        <v>2500000000</v>
      </c>
    </row>
    <row r="76" spans="1:6" s="9" customFormat="1" ht="9.75" customHeight="1">
      <c r="A76" s="11"/>
      <c r="B76" s="24"/>
      <c r="C76" s="85"/>
      <c r="D76" s="85"/>
      <c r="E76" s="84"/>
      <c r="F76" s="91"/>
    </row>
    <row r="77" spans="1:6" s="14" customFormat="1" ht="16.5" customHeight="1">
      <c r="A77" s="135" t="s">
        <v>27</v>
      </c>
      <c r="B77" s="136"/>
      <c r="C77" s="82">
        <v>2039713000</v>
      </c>
      <c r="D77" s="82">
        <v>2279593607</v>
      </c>
      <c r="E77" s="86">
        <v>239880607</v>
      </c>
      <c r="F77" s="92">
        <v>2032832000</v>
      </c>
    </row>
    <row r="78" spans="1:6" s="9" customFormat="1" ht="16.5" customHeight="1">
      <c r="A78" s="11"/>
      <c r="B78" s="24" t="s">
        <v>76</v>
      </c>
      <c r="C78" s="85">
        <v>134144000</v>
      </c>
      <c r="D78" s="85">
        <v>139246343</v>
      </c>
      <c r="E78" s="84">
        <v>5102343</v>
      </c>
      <c r="F78" s="91">
        <v>137125000</v>
      </c>
    </row>
    <row r="79" spans="1:6" s="9" customFormat="1" ht="16.5" customHeight="1">
      <c r="A79" s="11"/>
      <c r="B79" s="24" t="s">
        <v>77</v>
      </c>
      <c r="C79" s="85">
        <v>215000</v>
      </c>
      <c r="D79" s="85">
        <v>429853</v>
      </c>
      <c r="E79" s="84">
        <v>214853</v>
      </c>
      <c r="F79" s="91">
        <v>342000</v>
      </c>
    </row>
    <row r="80" spans="1:6" s="9" customFormat="1" ht="16.5" customHeight="1">
      <c r="A80" s="11"/>
      <c r="B80" s="24" t="s">
        <v>78</v>
      </c>
      <c r="C80" s="85">
        <v>442467000</v>
      </c>
      <c r="D80" s="85">
        <v>471726576</v>
      </c>
      <c r="E80" s="84">
        <v>29259576</v>
      </c>
      <c r="F80" s="91">
        <v>97725000</v>
      </c>
    </row>
    <row r="81" spans="1:6" s="9" customFormat="1" ht="16.5" customHeight="1">
      <c r="A81" s="11"/>
      <c r="B81" s="24" t="s">
        <v>79</v>
      </c>
      <c r="C81" s="85">
        <v>359573000</v>
      </c>
      <c r="D81" s="85">
        <v>383167966</v>
      </c>
      <c r="E81" s="84">
        <v>23594966</v>
      </c>
      <c r="F81" s="91">
        <v>411789000</v>
      </c>
    </row>
    <row r="82" spans="1:6" s="9" customFormat="1" ht="16.5" customHeight="1">
      <c r="A82" s="11"/>
      <c r="B82" s="24" t="s">
        <v>80</v>
      </c>
      <c r="C82" s="85">
        <v>9123000</v>
      </c>
      <c r="D82" s="85">
        <v>8242400</v>
      </c>
      <c r="E82" s="84">
        <v>-880600</v>
      </c>
      <c r="F82" s="91">
        <v>9029000</v>
      </c>
    </row>
    <row r="83" spans="1:6" s="9" customFormat="1" ht="17.25" customHeight="1">
      <c r="A83" s="31"/>
      <c r="B83" s="24" t="s">
        <v>81</v>
      </c>
      <c r="C83" s="91">
        <v>100000000</v>
      </c>
      <c r="D83" s="91">
        <v>100000000</v>
      </c>
      <c r="E83" s="99" t="s">
        <v>1</v>
      </c>
      <c r="F83" s="91">
        <v>150000000</v>
      </c>
    </row>
    <row r="84" spans="1:6" s="9" customFormat="1" ht="16.5" customHeight="1">
      <c r="A84" s="31"/>
      <c r="B84" s="24" t="s">
        <v>82</v>
      </c>
      <c r="C84" s="91">
        <v>994191000</v>
      </c>
      <c r="D84" s="91">
        <v>1176780469</v>
      </c>
      <c r="E84" s="84">
        <v>182589469</v>
      </c>
      <c r="F84" s="91">
        <v>1226822000</v>
      </c>
    </row>
    <row r="85" spans="1:6" s="9" customFormat="1" ht="9" customHeight="1">
      <c r="A85" s="31"/>
      <c r="B85" s="24"/>
      <c r="C85" s="91"/>
      <c r="D85" s="91"/>
      <c r="E85" s="100"/>
      <c r="F85" s="91"/>
    </row>
    <row r="86" spans="1:6" s="9" customFormat="1" ht="16.5" customHeight="1">
      <c r="A86" s="139" t="s">
        <v>6</v>
      </c>
      <c r="B86" s="136"/>
      <c r="C86" s="82">
        <v>3648000000</v>
      </c>
      <c r="D86" s="82">
        <v>3580000000</v>
      </c>
      <c r="E86" s="86">
        <v>-68000000</v>
      </c>
      <c r="F86" s="92">
        <v>5354000000</v>
      </c>
    </row>
    <row r="87" spans="1:6" s="9" customFormat="1" ht="16.5" customHeight="1">
      <c r="A87" s="53"/>
      <c r="B87" s="25" t="s">
        <v>6</v>
      </c>
      <c r="C87" s="90">
        <v>3648000000</v>
      </c>
      <c r="D87" s="90">
        <v>3580000000</v>
      </c>
      <c r="E87" s="94">
        <v>-68000000</v>
      </c>
      <c r="F87" s="90">
        <v>5354000000</v>
      </c>
    </row>
    <row r="88" spans="1:6" s="19" customFormat="1" ht="16.5" customHeight="1">
      <c r="A88" s="26" t="s">
        <v>120</v>
      </c>
      <c r="B88" s="54"/>
      <c r="C88" s="18"/>
      <c r="D88" s="18"/>
      <c r="E88" s="48"/>
      <c r="F88" s="18"/>
    </row>
    <row r="89" ht="13.5">
      <c r="F89" s="20"/>
    </row>
    <row r="90" spans="2:6" ht="13.5">
      <c r="B90" s="28"/>
      <c r="F90" s="29"/>
    </row>
  </sheetData>
  <sheetProtection/>
  <mergeCells count="24">
    <mergeCell ref="A53:B53"/>
    <mergeCell ref="A86:B86"/>
    <mergeCell ref="A58:B58"/>
    <mergeCell ref="A63:B63"/>
    <mergeCell ref="A67:B67"/>
    <mergeCell ref="A70:B70"/>
    <mergeCell ref="A74:B74"/>
    <mergeCell ref="A77:B77"/>
    <mergeCell ref="A50:B50"/>
    <mergeCell ref="A20:B20"/>
    <mergeCell ref="A5:B6"/>
    <mergeCell ref="A23:B23"/>
    <mergeCell ref="A26:B26"/>
    <mergeCell ref="A29:B29"/>
    <mergeCell ref="A32:B32"/>
    <mergeCell ref="A38:B38"/>
    <mergeCell ref="A41:B41"/>
    <mergeCell ref="C5:E5"/>
    <mergeCell ref="A7:B7"/>
    <mergeCell ref="A9:B9"/>
    <mergeCell ref="A15:B15"/>
    <mergeCell ref="A44:B44"/>
    <mergeCell ref="A47:B47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375" style="8" bestFit="1" customWidth="1"/>
    <col min="2" max="2" width="21.875" style="8" customWidth="1"/>
    <col min="3" max="4" width="16.125" style="8" customWidth="1"/>
    <col min="5" max="5" width="15.375" style="8" customWidth="1"/>
    <col min="6" max="6" width="16.75390625" style="8" bestFit="1" customWidth="1"/>
    <col min="7" max="16384" width="9.00390625" style="8" customWidth="1"/>
  </cols>
  <sheetData>
    <row r="1" spans="1:6" ht="16.5" customHeight="1">
      <c r="A1" s="12" t="s">
        <v>125</v>
      </c>
      <c r="B1" s="12"/>
      <c r="C1" s="12"/>
      <c r="D1" s="12"/>
      <c r="E1" s="12"/>
      <c r="F1" s="12"/>
    </row>
    <row r="2" spans="1:6" ht="16.5" customHeight="1">
      <c r="A2" s="118" t="s">
        <v>83</v>
      </c>
      <c r="B2" s="119"/>
      <c r="C2" s="119"/>
      <c r="D2" s="119"/>
      <c r="E2" s="119"/>
      <c r="F2" s="119"/>
    </row>
    <row r="3" spans="1:6" s="27" customFormat="1" ht="16.5" customHeight="1">
      <c r="A3" s="120" t="s">
        <v>43</v>
      </c>
      <c r="B3" s="120"/>
      <c r="C3" s="120"/>
      <c r="D3" s="120"/>
      <c r="E3" s="120"/>
      <c r="F3" s="120"/>
    </row>
    <row r="4" spans="1:6" s="9" customFormat="1" ht="16.5" customHeight="1" thickBot="1">
      <c r="A4" s="75" t="s">
        <v>28</v>
      </c>
      <c r="B4" s="75"/>
      <c r="C4" s="75"/>
      <c r="D4" s="75"/>
      <c r="E4" s="75"/>
      <c r="F4" s="75"/>
    </row>
    <row r="5" spans="1:6" s="9" customFormat="1" ht="15" customHeight="1" thickTop="1">
      <c r="A5" s="142" t="s">
        <v>0</v>
      </c>
      <c r="B5" s="143"/>
      <c r="C5" s="146">
        <v>30</v>
      </c>
      <c r="D5" s="147"/>
      <c r="E5" s="148"/>
      <c r="F5" s="49" t="s">
        <v>132</v>
      </c>
    </row>
    <row r="6" spans="1:6" s="9" customFormat="1" ht="15" customHeight="1">
      <c r="A6" s="144"/>
      <c r="B6" s="145"/>
      <c r="C6" s="64" t="s">
        <v>10</v>
      </c>
      <c r="D6" s="64" t="s">
        <v>84</v>
      </c>
      <c r="E6" s="66" t="s">
        <v>51</v>
      </c>
      <c r="F6" s="56" t="s">
        <v>52</v>
      </c>
    </row>
    <row r="7" spans="1:6" s="14" customFormat="1" ht="15" customHeight="1">
      <c r="A7" s="149" t="s">
        <v>12</v>
      </c>
      <c r="B7" s="150"/>
      <c r="C7" s="79">
        <v>194435497280</v>
      </c>
      <c r="D7" s="79">
        <v>188078153925</v>
      </c>
      <c r="E7" s="79">
        <v>6357343355</v>
      </c>
      <c r="F7" s="97">
        <v>189065000000</v>
      </c>
    </row>
    <row r="8" spans="1:6" s="14" customFormat="1" ht="4.5" customHeight="1">
      <c r="A8" s="69"/>
      <c r="B8" s="117"/>
      <c r="C8" s="79"/>
      <c r="D8" s="79"/>
      <c r="E8" s="79"/>
      <c r="F8" s="79"/>
    </row>
    <row r="9" spans="1:6" s="9" customFormat="1" ht="15" customHeight="1">
      <c r="A9" s="140" t="s">
        <v>29</v>
      </c>
      <c r="B9" s="141"/>
      <c r="C9" s="79">
        <v>794532000</v>
      </c>
      <c r="D9" s="79">
        <v>760712528</v>
      </c>
      <c r="E9" s="79">
        <v>33819472</v>
      </c>
      <c r="F9" s="79">
        <v>809537000</v>
      </c>
    </row>
    <row r="10" spans="1:6" s="9" customFormat="1" ht="15" customHeight="1">
      <c r="A10" s="70"/>
      <c r="B10" s="71" t="s">
        <v>29</v>
      </c>
      <c r="C10" s="103">
        <v>794532000</v>
      </c>
      <c r="D10" s="103">
        <v>760712528</v>
      </c>
      <c r="E10" s="103">
        <v>33819472</v>
      </c>
      <c r="F10" s="103">
        <v>809537000</v>
      </c>
    </row>
    <row r="11" spans="1:6" s="9" customFormat="1" ht="4.5" customHeight="1">
      <c r="A11" s="70"/>
      <c r="B11" s="71"/>
      <c r="C11" s="103"/>
      <c r="D11" s="103"/>
      <c r="E11" s="103"/>
      <c r="F11" s="103"/>
    </row>
    <row r="12" spans="1:6" s="14" customFormat="1" ht="15" customHeight="1">
      <c r="A12" s="140" t="s">
        <v>30</v>
      </c>
      <c r="B12" s="141"/>
      <c r="C12" s="79">
        <v>14533277040</v>
      </c>
      <c r="D12" s="79">
        <v>14127103551</v>
      </c>
      <c r="E12" s="79">
        <v>406173489</v>
      </c>
      <c r="F12" s="79">
        <v>7617280000</v>
      </c>
    </row>
    <row r="13" spans="1:6" s="9" customFormat="1" ht="15" customHeight="1">
      <c r="A13" s="72"/>
      <c r="B13" s="71" t="s">
        <v>85</v>
      </c>
      <c r="C13" s="103">
        <v>14123669040</v>
      </c>
      <c r="D13" s="103">
        <v>13847547527</v>
      </c>
      <c r="E13" s="103">
        <v>276121513</v>
      </c>
      <c r="F13" s="103">
        <v>7142722000</v>
      </c>
    </row>
    <row r="14" spans="1:6" s="9" customFormat="1" ht="15" customHeight="1">
      <c r="A14" s="72"/>
      <c r="B14" s="71" t="s">
        <v>86</v>
      </c>
      <c r="C14" s="103">
        <v>73005000</v>
      </c>
      <c r="D14" s="103">
        <v>69660798</v>
      </c>
      <c r="E14" s="103">
        <v>3344202</v>
      </c>
      <c r="F14" s="103">
        <v>75502000</v>
      </c>
    </row>
    <row r="15" spans="1:6" s="9" customFormat="1" ht="15" customHeight="1">
      <c r="A15" s="72"/>
      <c r="B15" s="71" t="s">
        <v>87</v>
      </c>
      <c r="C15" s="103">
        <v>323769000</v>
      </c>
      <c r="D15" s="103">
        <v>198698150</v>
      </c>
      <c r="E15" s="103">
        <v>125070850</v>
      </c>
      <c r="F15" s="103">
        <v>386599000</v>
      </c>
    </row>
    <row r="16" spans="1:6" s="9" customFormat="1" ht="15" customHeight="1">
      <c r="A16" s="72"/>
      <c r="B16" s="71" t="s">
        <v>88</v>
      </c>
      <c r="C16" s="103">
        <v>12834000</v>
      </c>
      <c r="D16" s="103">
        <v>11197076</v>
      </c>
      <c r="E16" s="103">
        <v>1636924</v>
      </c>
      <c r="F16" s="103">
        <v>12457000</v>
      </c>
    </row>
    <row r="17" spans="1:6" s="9" customFormat="1" ht="4.5" customHeight="1">
      <c r="A17" s="72"/>
      <c r="B17" s="71"/>
      <c r="C17" s="103"/>
      <c r="D17" s="103"/>
      <c r="E17" s="103"/>
      <c r="F17" s="103"/>
    </row>
    <row r="18" spans="1:6" s="9" customFormat="1" ht="15" customHeight="1">
      <c r="A18" s="140" t="s">
        <v>31</v>
      </c>
      <c r="B18" s="141"/>
      <c r="C18" s="79">
        <v>8860515000</v>
      </c>
      <c r="D18" s="79">
        <v>8469332331</v>
      </c>
      <c r="E18" s="79">
        <v>391182669</v>
      </c>
      <c r="F18" s="79">
        <v>6951003000</v>
      </c>
    </row>
    <row r="19" spans="1:6" s="9" customFormat="1" ht="15" customHeight="1">
      <c r="A19" s="72"/>
      <c r="B19" s="71" t="s">
        <v>89</v>
      </c>
      <c r="C19" s="103">
        <v>2989447000</v>
      </c>
      <c r="D19" s="103">
        <v>2852547469</v>
      </c>
      <c r="E19" s="103">
        <v>136899531</v>
      </c>
      <c r="F19" s="103">
        <v>3648331000</v>
      </c>
    </row>
    <row r="20" spans="1:6" s="9" customFormat="1" ht="15" customHeight="1">
      <c r="A20" s="72"/>
      <c r="B20" s="71" t="s">
        <v>90</v>
      </c>
      <c r="C20" s="103">
        <v>695377000</v>
      </c>
      <c r="D20" s="103">
        <v>660667251</v>
      </c>
      <c r="E20" s="103">
        <v>34709749</v>
      </c>
      <c r="F20" s="103">
        <v>553501000</v>
      </c>
    </row>
    <row r="21" spans="1:6" s="9" customFormat="1" ht="15" customHeight="1">
      <c r="A21" s="72"/>
      <c r="B21" s="71" t="s">
        <v>91</v>
      </c>
      <c r="C21" s="103">
        <v>21886000</v>
      </c>
      <c r="D21" s="103">
        <v>21084518</v>
      </c>
      <c r="E21" s="103">
        <v>801482</v>
      </c>
      <c r="F21" s="103">
        <v>16127000</v>
      </c>
    </row>
    <row r="22" spans="1:6" s="9" customFormat="1" ht="15" customHeight="1">
      <c r="A22" s="72"/>
      <c r="B22" s="71" t="s">
        <v>92</v>
      </c>
      <c r="C22" s="103">
        <v>558873000</v>
      </c>
      <c r="D22" s="103">
        <v>466249854</v>
      </c>
      <c r="E22" s="103">
        <v>92623146</v>
      </c>
      <c r="F22" s="103">
        <v>305816000</v>
      </c>
    </row>
    <row r="23" spans="1:6" s="9" customFormat="1" ht="15" customHeight="1">
      <c r="A23" s="72"/>
      <c r="B23" s="71" t="s">
        <v>93</v>
      </c>
      <c r="C23" s="103">
        <v>2382067000</v>
      </c>
      <c r="D23" s="103">
        <v>2307553767</v>
      </c>
      <c r="E23" s="103">
        <v>74513233</v>
      </c>
      <c r="F23" s="103">
        <v>1304734000</v>
      </c>
    </row>
    <row r="24" spans="1:6" s="9" customFormat="1" ht="15" customHeight="1">
      <c r="A24" s="72"/>
      <c r="B24" s="71" t="s">
        <v>3</v>
      </c>
      <c r="C24" s="103">
        <v>2212865000</v>
      </c>
      <c r="D24" s="103">
        <v>2161229472</v>
      </c>
      <c r="E24" s="103">
        <v>51635528</v>
      </c>
      <c r="F24" s="103">
        <v>1122494000</v>
      </c>
    </row>
    <row r="25" spans="1:6" s="9" customFormat="1" ht="4.5" customHeight="1">
      <c r="A25" s="72"/>
      <c r="B25" s="71"/>
      <c r="C25" s="103"/>
      <c r="D25" s="103"/>
      <c r="E25" s="103"/>
      <c r="F25" s="103"/>
    </row>
    <row r="26" spans="1:6" s="9" customFormat="1" ht="15" customHeight="1">
      <c r="A26" s="140" t="s">
        <v>32</v>
      </c>
      <c r="B26" s="141"/>
      <c r="C26" s="97">
        <v>95163334240</v>
      </c>
      <c r="D26" s="97">
        <v>92299213786</v>
      </c>
      <c r="E26" s="97">
        <v>2864120454</v>
      </c>
      <c r="F26" s="97">
        <v>92456657000</v>
      </c>
    </row>
    <row r="27" spans="1:6" s="9" customFormat="1" ht="15" customHeight="1">
      <c r="A27" s="72"/>
      <c r="B27" s="71" t="s">
        <v>94</v>
      </c>
      <c r="C27" s="103">
        <v>33142326000</v>
      </c>
      <c r="D27" s="103">
        <v>32620442687</v>
      </c>
      <c r="E27" s="103">
        <v>521883313</v>
      </c>
      <c r="F27" s="103">
        <v>32142713000</v>
      </c>
    </row>
    <row r="28" spans="1:6" s="9" customFormat="1" ht="15" customHeight="1">
      <c r="A28" s="72"/>
      <c r="B28" s="71" t="s">
        <v>95</v>
      </c>
      <c r="C28" s="103">
        <v>41643449240</v>
      </c>
      <c r="D28" s="103">
        <v>40338199257</v>
      </c>
      <c r="E28" s="103">
        <v>1305249983</v>
      </c>
      <c r="F28" s="103">
        <v>40449700000</v>
      </c>
    </row>
    <row r="29" spans="1:6" s="9" customFormat="1" ht="15" customHeight="1">
      <c r="A29" s="72"/>
      <c r="B29" s="71" t="s">
        <v>96</v>
      </c>
      <c r="C29" s="103">
        <v>16040426000</v>
      </c>
      <c r="D29" s="103">
        <v>15292839360</v>
      </c>
      <c r="E29" s="103">
        <v>747586640</v>
      </c>
      <c r="F29" s="103">
        <v>15661726000</v>
      </c>
    </row>
    <row r="30" spans="1:6" s="9" customFormat="1" ht="15" customHeight="1">
      <c r="A30" s="72"/>
      <c r="B30" s="71" t="s">
        <v>97</v>
      </c>
      <c r="C30" s="103">
        <v>97869000</v>
      </c>
      <c r="D30" s="103">
        <v>96015791</v>
      </c>
      <c r="E30" s="103">
        <v>1853209</v>
      </c>
      <c r="F30" s="103">
        <v>99866000</v>
      </c>
    </row>
    <row r="31" spans="1:6" s="9" customFormat="1" ht="15" customHeight="1">
      <c r="A31" s="72"/>
      <c r="B31" s="71" t="s">
        <v>98</v>
      </c>
      <c r="C31" s="87">
        <v>4239264000</v>
      </c>
      <c r="D31" s="87">
        <v>3951716691</v>
      </c>
      <c r="E31" s="103">
        <v>287547309</v>
      </c>
      <c r="F31" s="87">
        <v>4102652000</v>
      </c>
    </row>
    <row r="32" spans="1:6" s="9" customFormat="1" ht="4.5" customHeight="1">
      <c r="A32" s="72"/>
      <c r="B32" s="121"/>
      <c r="C32" s="122"/>
      <c r="D32" s="87"/>
      <c r="E32" s="87"/>
      <c r="F32" s="87"/>
    </row>
    <row r="33" spans="1:6" s="9" customFormat="1" ht="15" customHeight="1">
      <c r="A33" s="140" t="s">
        <v>33</v>
      </c>
      <c r="B33" s="141"/>
      <c r="C33" s="79">
        <v>10851641000</v>
      </c>
      <c r="D33" s="79">
        <v>9926812828</v>
      </c>
      <c r="E33" s="79">
        <v>924828172</v>
      </c>
      <c r="F33" s="79">
        <v>14507336000</v>
      </c>
    </row>
    <row r="34" spans="1:6" s="9" customFormat="1" ht="15" customHeight="1">
      <c r="A34" s="72"/>
      <c r="B34" s="71" t="s">
        <v>99</v>
      </c>
      <c r="C34" s="103">
        <v>2539251000</v>
      </c>
      <c r="D34" s="103">
        <v>2124418988</v>
      </c>
      <c r="E34" s="103">
        <v>414832012</v>
      </c>
      <c r="F34" s="103">
        <v>2785834000</v>
      </c>
    </row>
    <row r="35" spans="1:6" s="9" customFormat="1" ht="15" customHeight="1">
      <c r="A35" s="72"/>
      <c r="B35" s="71" t="s">
        <v>100</v>
      </c>
      <c r="C35" s="103">
        <v>1350310000</v>
      </c>
      <c r="D35" s="103">
        <v>1328309472</v>
      </c>
      <c r="E35" s="103">
        <v>22000528</v>
      </c>
      <c r="F35" s="103">
        <v>1110937000</v>
      </c>
    </row>
    <row r="36" spans="1:6" s="9" customFormat="1" ht="15" customHeight="1">
      <c r="A36" s="72"/>
      <c r="B36" s="71" t="s">
        <v>101</v>
      </c>
      <c r="C36" s="103">
        <v>4841672000</v>
      </c>
      <c r="D36" s="103">
        <v>4423104101</v>
      </c>
      <c r="E36" s="103">
        <v>418567899</v>
      </c>
      <c r="F36" s="103">
        <v>4902511000</v>
      </c>
    </row>
    <row r="37" spans="1:6" s="9" customFormat="1" ht="15" customHeight="1">
      <c r="A37" s="72"/>
      <c r="B37" s="71" t="s">
        <v>102</v>
      </c>
      <c r="C37" s="103">
        <v>2120408000</v>
      </c>
      <c r="D37" s="103">
        <v>2050980267</v>
      </c>
      <c r="E37" s="103">
        <v>69427733</v>
      </c>
      <c r="F37" s="103">
        <v>5708054000</v>
      </c>
    </row>
    <row r="38" spans="1:6" s="9" customFormat="1" ht="4.5" customHeight="1">
      <c r="A38" s="72"/>
      <c r="B38" s="71"/>
      <c r="C38" s="103"/>
      <c r="D38" s="103"/>
      <c r="E38" s="103"/>
      <c r="F38" s="103"/>
    </row>
    <row r="39" spans="1:6" s="9" customFormat="1" ht="15" customHeight="1">
      <c r="A39" s="140" t="s">
        <v>34</v>
      </c>
      <c r="B39" s="141"/>
      <c r="C39" s="79">
        <v>6241986000</v>
      </c>
      <c r="D39" s="79">
        <v>6051836432</v>
      </c>
      <c r="E39" s="79">
        <v>190149568</v>
      </c>
      <c r="F39" s="79">
        <v>6325205000</v>
      </c>
    </row>
    <row r="40" spans="1:6" s="9" customFormat="1" ht="15" customHeight="1">
      <c r="A40" s="72"/>
      <c r="B40" s="71" t="s">
        <v>34</v>
      </c>
      <c r="C40" s="103">
        <v>6241986000</v>
      </c>
      <c r="D40" s="103">
        <v>6051836432</v>
      </c>
      <c r="E40" s="103">
        <v>190149568</v>
      </c>
      <c r="F40" s="103">
        <v>6325205000</v>
      </c>
    </row>
    <row r="41" spans="1:6" s="9" customFormat="1" ht="4.5" customHeight="1">
      <c r="A41" s="72"/>
      <c r="B41" s="71"/>
      <c r="C41" s="103"/>
      <c r="D41" s="103"/>
      <c r="E41" s="103"/>
      <c r="F41" s="103"/>
    </row>
    <row r="42" spans="1:6" s="9" customFormat="1" ht="15" customHeight="1">
      <c r="A42" s="140" t="s">
        <v>35</v>
      </c>
      <c r="B42" s="141"/>
      <c r="C42" s="79">
        <v>18557992000</v>
      </c>
      <c r="D42" s="79">
        <v>17939687325</v>
      </c>
      <c r="E42" s="79">
        <v>618304675</v>
      </c>
      <c r="F42" s="79">
        <v>19832032000</v>
      </c>
    </row>
    <row r="43" spans="1:6" s="9" customFormat="1" ht="15" customHeight="1">
      <c r="A43" s="72"/>
      <c r="B43" s="71" t="s">
        <v>103</v>
      </c>
      <c r="C43" s="103">
        <v>4433219000</v>
      </c>
      <c r="D43" s="103">
        <v>4236391642</v>
      </c>
      <c r="E43" s="103">
        <v>196827358</v>
      </c>
      <c r="F43" s="103">
        <v>5296879000</v>
      </c>
    </row>
    <row r="44" spans="1:6" s="9" customFormat="1" ht="15" customHeight="1">
      <c r="A44" s="72"/>
      <c r="B44" s="71" t="s">
        <v>104</v>
      </c>
      <c r="C44" s="103">
        <v>8242811000</v>
      </c>
      <c r="D44" s="103">
        <v>8069367371</v>
      </c>
      <c r="E44" s="103">
        <v>173443629</v>
      </c>
      <c r="F44" s="103">
        <v>6585216000</v>
      </c>
    </row>
    <row r="45" spans="1:6" s="9" customFormat="1" ht="15" customHeight="1">
      <c r="A45" s="72"/>
      <c r="B45" s="71" t="s">
        <v>105</v>
      </c>
      <c r="C45" s="103">
        <v>3191017000</v>
      </c>
      <c r="D45" s="103">
        <v>3053777638</v>
      </c>
      <c r="E45" s="103">
        <v>137239362</v>
      </c>
      <c r="F45" s="103">
        <v>4352215000</v>
      </c>
    </row>
    <row r="46" spans="1:6" s="9" customFormat="1" ht="15" customHeight="1">
      <c r="A46" s="72"/>
      <c r="B46" s="71" t="s">
        <v>106</v>
      </c>
      <c r="C46" s="103">
        <v>1087775000</v>
      </c>
      <c r="D46" s="103">
        <v>1061824712</v>
      </c>
      <c r="E46" s="103">
        <v>25950288</v>
      </c>
      <c r="F46" s="103">
        <v>1096300000</v>
      </c>
    </row>
    <row r="47" spans="1:6" s="9" customFormat="1" ht="15" customHeight="1">
      <c r="A47" s="72"/>
      <c r="B47" s="71" t="s">
        <v>107</v>
      </c>
      <c r="C47" s="103">
        <v>1603170000</v>
      </c>
      <c r="D47" s="103">
        <v>1518325962</v>
      </c>
      <c r="E47" s="103">
        <v>84844038</v>
      </c>
      <c r="F47" s="103">
        <v>2501422000</v>
      </c>
    </row>
    <row r="48" spans="1:6" s="9" customFormat="1" ht="4.5" customHeight="1">
      <c r="A48" s="72"/>
      <c r="B48" s="71"/>
      <c r="C48" s="103"/>
      <c r="D48" s="103"/>
      <c r="E48" s="103"/>
      <c r="F48" s="103"/>
    </row>
    <row r="49" spans="1:6" s="9" customFormat="1" ht="15" customHeight="1">
      <c r="A49" s="140" t="s">
        <v>36</v>
      </c>
      <c r="B49" s="141"/>
      <c r="C49" s="79">
        <v>37589341000</v>
      </c>
      <c r="D49" s="79">
        <v>36867039288</v>
      </c>
      <c r="E49" s="79">
        <v>722301712</v>
      </c>
      <c r="F49" s="79">
        <v>38485693000</v>
      </c>
    </row>
    <row r="50" spans="1:6" s="9" customFormat="1" ht="15" customHeight="1">
      <c r="A50" s="72"/>
      <c r="B50" s="71" t="s">
        <v>36</v>
      </c>
      <c r="C50" s="103">
        <v>37589341000</v>
      </c>
      <c r="D50" s="103">
        <v>36867039288</v>
      </c>
      <c r="E50" s="103">
        <v>722301712</v>
      </c>
      <c r="F50" s="103">
        <v>38485693000</v>
      </c>
    </row>
    <row r="51" spans="1:6" s="9" customFormat="1" ht="4.5" customHeight="1">
      <c r="A51" s="72"/>
      <c r="B51" s="71"/>
      <c r="C51" s="103"/>
      <c r="D51" s="103"/>
      <c r="E51" s="103"/>
      <c r="F51" s="103"/>
    </row>
    <row r="52" spans="1:6" s="9" customFormat="1" ht="15" customHeight="1">
      <c r="A52" s="140" t="s">
        <v>7</v>
      </c>
      <c r="B52" s="141"/>
      <c r="C52" s="79">
        <v>1637077000</v>
      </c>
      <c r="D52" s="79">
        <v>1636415856</v>
      </c>
      <c r="E52" s="79">
        <v>661144</v>
      </c>
      <c r="F52" s="79">
        <v>1780255000</v>
      </c>
    </row>
    <row r="53" spans="1:6" s="9" customFormat="1" ht="15" customHeight="1">
      <c r="A53" s="72"/>
      <c r="B53" s="71" t="s">
        <v>7</v>
      </c>
      <c r="C53" s="103">
        <v>1637077000</v>
      </c>
      <c r="D53" s="103">
        <v>1636415856</v>
      </c>
      <c r="E53" s="103">
        <v>661144</v>
      </c>
      <c r="F53" s="103">
        <v>1780255000</v>
      </c>
    </row>
    <row r="54" spans="1:6" s="9" customFormat="1" ht="4.5" customHeight="1">
      <c r="A54" s="72"/>
      <c r="B54" s="71"/>
      <c r="C54" s="103"/>
      <c r="D54" s="103"/>
      <c r="E54" s="103"/>
      <c r="F54" s="103"/>
    </row>
    <row r="55" spans="1:6" s="9" customFormat="1" ht="15" customHeight="1">
      <c r="A55" s="140" t="s">
        <v>37</v>
      </c>
      <c r="B55" s="141"/>
      <c r="C55" s="79">
        <v>2000</v>
      </c>
      <c r="D55" s="79">
        <v>0</v>
      </c>
      <c r="E55" s="79">
        <v>2000</v>
      </c>
      <c r="F55" s="79">
        <v>2000</v>
      </c>
    </row>
    <row r="56" spans="1:6" s="9" customFormat="1" ht="15" customHeight="1">
      <c r="A56" s="72"/>
      <c r="B56" s="71" t="s">
        <v>108</v>
      </c>
      <c r="C56" s="103">
        <v>1000</v>
      </c>
      <c r="D56" s="87">
        <v>0</v>
      </c>
      <c r="E56" s="103">
        <v>1000</v>
      </c>
      <c r="F56" s="103">
        <v>1000</v>
      </c>
    </row>
    <row r="57" spans="1:6" s="9" customFormat="1" ht="15" customHeight="1">
      <c r="A57" s="72"/>
      <c r="B57" s="71" t="s">
        <v>109</v>
      </c>
      <c r="C57" s="103">
        <v>1000</v>
      </c>
      <c r="D57" s="87">
        <v>0</v>
      </c>
      <c r="E57" s="103">
        <v>1000</v>
      </c>
      <c r="F57" s="103">
        <v>1000</v>
      </c>
    </row>
    <row r="58" spans="1:6" s="9" customFormat="1" ht="4.5" customHeight="1">
      <c r="A58" s="72"/>
      <c r="B58" s="71"/>
      <c r="C58" s="103"/>
      <c r="D58" s="107"/>
      <c r="E58" s="103"/>
      <c r="F58" s="103"/>
    </row>
    <row r="59" spans="1:6" s="9" customFormat="1" ht="15" customHeight="1">
      <c r="A59" s="140" t="s">
        <v>38</v>
      </c>
      <c r="B59" s="141"/>
      <c r="C59" s="79">
        <v>205800000</v>
      </c>
      <c r="D59" s="79">
        <v>0</v>
      </c>
      <c r="E59" s="79">
        <v>205800000</v>
      </c>
      <c r="F59" s="79">
        <v>300000000</v>
      </c>
    </row>
    <row r="60" spans="1:6" s="9" customFormat="1" ht="15" customHeight="1">
      <c r="A60" s="123"/>
      <c r="B60" s="65" t="s">
        <v>38</v>
      </c>
      <c r="C60" s="89">
        <v>205800000</v>
      </c>
      <c r="D60" s="89">
        <v>0</v>
      </c>
      <c r="E60" s="89">
        <v>205800000</v>
      </c>
      <c r="F60" s="89">
        <v>300000000</v>
      </c>
    </row>
    <row r="61" spans="1:6" s="9" customFormat="1" ht="4.5" customHeight="1">
      <c r="A61" s="47"/>
      <c r="B61" s="3"/>
      <c r="C61" s="18"/>
      <c r="D61" s="18"/>
      <c r="E61" s="18"/>
      <c r="F61" s="18"/>
    </row>
    <row r="62" spans="1:2" ht="13.5">
      <c r="A62" s="26" t="s">
        <v>120</v>
      </c>
      <c r="B62" s="28"/>
    </row>
  </sheetData>
  <sheetProtection/>
  <mergeCells count="14">
    <mergeCell ref="A55:B55"/>
    <mergeCell ref="A59:B59"/>
    <mergeCell ref="A26:B26"/>
    <mergeCell ref="A33:B33"/>
    <mergeCell ref="A39:B39"/>
    <mergeCell ref="A42:B42"/>
    <mergeCell ref="A49:B49"/>
    <mergeCell ref="A52:B52"/>
    <mergeCell ref="A18:B18"/>
    <mergeCell ref="A5:B6"/>
    <mergeCell ref="C5:E5"/>
    <mergeCell ref="A7:B7"/>
    <mergeCell ref="A9:B9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39"/>
  <sheetViews>
    <sheetView zoomScalePageLayoutView="0" workbookViewId="0" topLeftCell="A19">
      <selection activeCell="J39" sqref="J39"/>
    </sheetView>
  </sheetViews>
  <sheetFormatPr defaultColWidth="9.00390625" defaultRowHeight="13.5"/>
  <cols>
    <col min="1" max="1" width="3.75390625" style="1" customWidth="1"/>
    <col min="2" max="2" width="21.875" style="1" customWidth="1"/>
    <col min="3" max="6" width="15.75390625" style="1" customWidth="1"/>
    <col min="7" max="7" width="1.625" style="1" customWidth="1"/>
    <col min="8" max="8" width="1.37890625" style="1" customWidth="1"/>
    <col min="9" max="16384" width="9.00390625" style="1" customWidth="1"/>
  </cols>
  <sheetData>
    <row r="1" ht="18.75" customHeight="1">
      <c r="A1" s="58" t="s">
        <v>121</v>
      </c>
    </row>
    <row r="2" spans="1:3" s="76" customFormat="1" ht="18.75" customHeight="1">
      <c r="A2" s="61" t="s">
        <v>110</v>
      </c>
      <c r="B2" s="61"/>
      <c r="C2" s="62"/>
    </row>
    <row r="3" spans="1:6" ht="14.25" customHeight="1" thickBot="1">
      <c r="A3" s="63" t="s">
        <v>28</v>
      </c>
      <c r="B3" s="59"/>
      <c r="C3" s="59"/>
      <c r="D3" s="59"/>
      <c r="E3" s="59"/>
      <c r="F3" s="60"/>
    </row>
    <row r="4" spans="1:9" ht="14.25" customHeight="1" thickTop="1">
      <c r="A4" s="142" t="s">
        <v>0</v>
      </c>
      <c r="B4" s="143"/>
      <c r="C4" s="151" t="e">
        <f>#REF!</f>
        <v>#REF!</v>
      </c>
      <c r="D4" s="152"/>
      <c r="E4" s="153"/>
      <c r="F4" s="49" t="e">
        <f>C4+1</f>
        <v>#REF!</v>
      </c>
      <c r="I4" s="5" t="s">
        <v>112</v>
      </c>
    </row>
    <row r="5" spans="1:6" ht="14.25" customHeight="1">
      <c r="A5" s="144"/>
      <c r="B5" s="145"/>
      <c r="C5" s="64" t="s">
        <v>10</v>
      </c>
      <c r="D5" s="55" t="s">
        <v>50</v>
      </c>
      <c r="E5" s="55" t="s">
        <v>51</v>
      </c>
      <c r="F5" s="23" t="s">
        <v>52</v>
      </c>
    </row>
    <row r="6" spans="1:6" ht="14.25" customHeight="1">
      <c r="A6" s="157" t="s">
        <v>12</v>
      </c>
      <c r="B6" s="158"/>
      <c r="C6" s="79">
        <f>SUM(C8,C11,C14,J13,C17,C20)</f>
        <v>116561000</v>
      </c>
      <c r="D6" s="79">
        <f>SUM(D8,D11,D14,K13,D17,D20,D23)</f>
        <v>113136089</v>
      </c>
      <c r="E6" s="86">
        <f>SUM(E8,E11,E14,L13,E17,E20,E23)</f>
        <v>-3424911</v>
      </c>
      <c r="F6" s="79">
        <f>SUM(F8,F11,F14,M13,F17,F20)</f>
        <v>0</v>
      </c>
    </row>
    <row r="7" spans="1:6" ht="7.5" customHeight="1">
      <c r="A7" s="67"/>
      <c r="B7" s="68"/>
      <c r="C7" s="106"/>
      <c r="D7" s="106"/>
      <c r="E7" s="96"/>
      <c r="F7" s="102"/>
    </row>
    <row r="8" spans="1:6" ht="14.25" customHeight="1">
      <c r="A8" s="156" t="s">
        <v>47</v>
      </c>
      <c r="B8" s="141"/>
      <c r="C8" s="81">
        <f>SUM(C9)</f>
        <v>19200000</v>
      </c>
      <c r="D8" s="81">
        <f>SUM(D9)</f>
        <v>17956900</v>
      </c>
      <c r="E8" s="86">
        <f>SUM(E9)</f>
        <v>-1243100</v>
      </c>
      <c r="F8" s="106">
        <f>SUM(F9)</f>
        <v>0</v>
      </c>
    </row>
    <row r="9" spans="1:6" ht="14.25" customHeight="1">
      <c r="A9" s="75"/>
      <c r="B9" s="71" t="s">
        <v>47</v>
      </c>
      <c r="C9" s="83">
        <v>19200000</v>
      </c>
      <c r="D9" s="83">
        <v>17956900</v>
      </c>
      <c r="E9" s="84">
        <f>D9-C9</f>
        <v>-1243100</v>
      </c>
      <c r="F9" s="87">
        <v>0</v>
      </c>
    </row>
    <row r="10" spans="1:6" ht="7.5" customHeight="1">
      <c r="A10" s="75"/>
      <c r="B10" s="71"/>
      <c r="C10" s="106"/>
      <c r="D10" s="106"/>
      <c r="E10" s="86"/>
      <c r="F10" s="87"/>
    </row>
    <row r="11" spans="1:6" ht="14.25" customHeight="1">
      <c r="A11" s="156" t="s">
        <v>63</v>
      </c>
      <c r="B11" s="141"/>
      <c r="C11" s="81">
        <f>SUM(C12)</f>
        <v>18514000</v>
      </c>
      <c r="D11" s="81">
        <f>SUM(D12)</f>
        <v>16252312</v>
      </c>
      <c r="E11" s="86">
        <f>SUM(E12)</f>
        <v>-2261688</v>
      </c>
      <c r="F11" s="81">
        <f>SUM(F12)</f>
        <v>0</v>
      </c>
    </row>
    <row r="12" spans="1:6" ht="14.25" customHeight="1">
      <c r="A12" s="75"/>
      <c r="B12" s="71" t="s">
        <v>63</v>
      </c>
      <c r="C12" s="83">
        <v>18514000</v>
      </c>
      <c r="D12" s="83">
        <v>16252312</v>
      </c>
      <c r="E12" s="84">
        <f>D12-C12</f>
        <v>-2261688</v>
      </c>
      <c r="F12" s="87">
        <v>0</v>
      </c>
    </row>
    <row r="13" spans="1:6" ht="7.5" customHeight="1">
      <c r="A13" s="75"/>
      <c r="B13" s="71"/>
      <c r="C13" s="106"/>
      <c r="D13" s="106"/>
      <c r="E13" s="86"/>
      <c r="F13" s="87"/>
    </row>
    <row r="14" spans="1:6" ht="14.25" customHeight="1">
      <c r="A14" s="156" t="s">
        <v>4</v>
      </c>
      <c r="B14" s="141"/>
      <c r="C14" s="81">
        <f>SUM(C15)</f>
        <v>12079000</v>
      </c>
      <c r="D14" s="81">
        <f>SUM(D15)</f>
        <v>9768602</v>
      </c>
      <c r="E14" s="86">
        <f>SUM(E15)</f>
        <v>-2310398</v>
      </c>
      <c r="F14" s="81">
        <f>SUM(F15)</f>
        <v>0</v>
      </c>
    </row>
    <row r="15" spans="1:6" ht="14.25" customHeight="1">
      <c r="A15" s="75"/>
      <c r="B15" s="71" t="s">
        <v>5</v>
      </c>
      <c r="C15" s="83">
        <v>12079000</v>
      </c>
      <c r="D15" s="83">
        <v>9768602</v>
      </c>
      <c r="E15" s="84">
        <f>D15-C15</f>
        <v>-2310398</v>
      </c>
      <c r="F15" s="87">
        <v>0</v>
      </c>
    </row>
    <row r="16" spans="1:6" ht="7.5" customHeight="1">
      <c r="A16" s="75"/>
      <c r="B16" s="71"/>
      <c r="C16" s="106"/>
      <c r="D16" s="106"/>
      <c r="E16" s="86"/>
      <c r="F16" s="87"/>
    </row>
    <row r="17" spans="1:6" ht="14.25" customHeight="1">
      <c r="A17" s="156" t="s">
        <v>8</v>
      </c>
      <c r="B17" s="141"/>
      <c r="C17" s="79">
        <f>SUM(C18)</f>
        <v>64200000</v>
      </c>
      <c r="D17" s="79">
        <f>SUM(D18)</f>
        <v>64200593</v>
      </c>
      <c r="E17" s="95">
        <f>SUM(E18)</f>
        <v>593</v>
      </c>
      <c r="F17" s="79">
        <f>SUM(F18)</f>
        <v>0</v>
      </c>
    </row>
    <row r="18" spans="1:6" ht="14.25" customHeight="1">
      <c r="A18" s="74"/>
      <c r="B18" s="71" t="s">
        <v>8</v>
      </c>
      <c r="C18" s="83">
        <v>64200000</v>
      </c>
      <c r="D18" s="83">
        <v>64200593</v>
      </c>
      <c r="E18" s="84">
        <f>D18-C18</f>
        <v>593</v>
      </c>
      <c r="F18" s="87">
        <v>0</v>
      </c>
    </row>
    <row r="19" spans="1:6" ht="7.5" customHeight="1">
      <c r="A19" s="74"/>
      <c r="B19" s="71"/>
      <c r="C19" s="106"/>
      <c r="D19" s="106"/>
      <c r="E19" s="86"/>
      <c r="F19" s="87"/>
    </row>
    <row r="20" spans="1:6" ht="14.25" customHeight="1">
      <c r="A20" s="156" t="s">
        <v>27</v>
      </c>
      <c r="B20" s="141"/>
      <c r="C20" s="81">
        <f>SUM(C21:C21)</f>
        <v>2568000</v>
      </c>
      <c r="D20" s="81">
        <f>SUM(D21:D21)</f>
        <v>3958287</v>
      </c>
      <c r="E20" s="86">
        <f>SUM(E21:E21)</f>
        <v>1390287</v>
      </c>
      <c r="F20" s="81">
        <f>SUM(F21)</f>
        <v>0</v>
      </c>
    </row>
    <row r="21" spans="1:6" ht="14.25" customHeight="1">
      <c r="A21" s="75"/>
      <c r="B21" s="71" t="s">
        <v>27</v>
      </c>
      <c r="C21" s="83">
        <v>2568000</v>
      </c>
      <c r="D21" s="83">
        <v>3958287</v>
      </c>
      <c r="E21" s="84">
        <f>D21-C21</f>
        <v>1390287</v>
      </c>
      <c r="F21" s="87">
        <v>0</v>
      </c>
    </row>
    <row r="22" spans="1:6" ht="7.5" customHeight="1">
      <c r="A22" s="75"/>
      <c r="B22" s="71"/>
      <c r="C22" s="83"/>
      <c r="D22" s="83"/>
      <c r="E22" s="84"/>
      <c r="F22" s="87"/>
    </row>
    <row r="23" spans="1:6" ht="14.25" customHeight="1">
      <c r="A23" s="156" t="s">
        <v>25</v>
      </c>
      <c r="B23" s="141"/>
      <c r="C23" s="81">
        <f>SUM(C24)</f>
        <v>0</v>
      </c>
      <c r="D23" s="81">
        <f>SUM(D24)</f>
        <v>999395</v>
      </c>
      <c r="E23" s="115">
        <f>SUM(E24)</f>
        <v>999395</v>
      </c>
      <c r="F23" s="81">
        <f>SUM(F24)</f>
        <v>0</v>
      </c>
    </row>
    <row r="24" spans="1:6" ht="14.25" customHeight="1">
      <c r="A24" s="77"/>
      <c r="B24" s="114" t="s">
        <v>118</v>
      </c>
      <c r="C24" s="108">
        <v>0</v>
      </c>
      <c r="D24" s="89">
        <v>999395</v>
      </c>
      <c r="E24" s="112">
        <f>D24-C24</f>
        <v>999395</v>
      </c>
      <c r="F24" s="89">
        <v>0</v>
      </c>
    </row>
    <row r="25" spans="1:6" ht="14.25" customHeight="1">
      <c r="A25" s="30" t="s">
        <v>119</v>
      </c>
      <c r="B25" s="116"/>
      <c r="C25" s="87"/>
      <c r="D25" s="87"/>
      <c r="E25" s="111"/>
      <c r="F25" s="87"/>
    </row>
    <row r="26" spans="1:6" ht="14.25" customHeight="1">
      <c r="A26" s="11" t="s">
        <v>114</v>
      </c>
      <c r="B26" s="30"/>
      <c r="C26" s="87"/>
      <c r="D26" s="110"/>
      <c r="E26" s="110"/>
      <c r="F26" s="110"/>
    </row>
    <row r="27" ht="18.75" customHeight="1"/>
    <row r="28" ht="18.75" customHeight="1">
      <c r="A28" s="61" t="s">
        <v>113</v>
      </c>
    </row>
    <row r="29" spans="1:6" ht="14.25" thickBot="1">
      <c r="A29" s="63" t="s">
        <v>28</v>
      </c>
      <c r="B29" s="7"/>
      <c r="C29" s="7"/>
      <c r="D29" s="7"/>
      <c r="E29" s="7"/>
      <c r="F29" s="7"/>
    </row>
    <row r="30" spans="1:9" ht="14.25" customHeight="1" thickTop="1">
      <c r="A30" s="142" t="s">
        <v>0</v>
      </c>
      <c r="B30" s="143"/>
      <c r="C30" s="151" t="e">
        <f>C4</f>
        <v>#REF!</v>
      </c>
      <c r="D30" s="154"/>
      <c r="E30" s="155"/>
      <c r="F30" s="49" t="e">
        <f>F4</f>
        <v>#REF!</v>
      </c>
      <c r="I30" s="5" t="s">
        <v>112</v>
      </c>
    </row>
    <row r="31" spans="1:6" ht="14.25" customHeight="1">
      <c r="A31" s="144"/>
      <c r="B31" s="145"/>
      <c r="C31" s="64" t="s">
        <v>10</v>
      </c>
      <c r="D31" s="64" t="s">
        <v>84</v>
      </c>
      <c r="E31" s="55" t="s">
        <v>51</v>
      </c>
      <c r="F31" s="23" t="s">
        <v>52</v>
      </c>
    </row>
    <row r="32" spans="1:6" ht="14.25" customHeight="1">
      <c r="A32" s="157" t="s">
        <v>12</v>
      </c>
      <c r="B32" s="158"/>
      <c r="C32" s="79">
        <f>SUM(C34,C37)</f>
        <v>116561000</v>
      </c>
      <c r="D32" s="106">
        <f>SUM(D34,D37)</f>
        <v>71696938</v>
      </c>
      <c r="E32" s="106">
        <f>SUM(E34,E37)</f>
        <v>44864062</v>
      </c>
      <c r="F32" s="106">
        <f>SUM(F34,F37)</f>
        <v>0</v>
      </c>
    </row>
    <row r="33" spans="1:6" ht="7.5" customHeight="1">
      <c r="A33" s="67"/>
      <c r="B33" s="68"/>
      <c r="C33" s="83"/>
      <c r="D33" s="98"/>
      <c r="E33" s="98"/>
      <c r="F33" s="87"/>
    </row>
    <row r="34" spans="1:6" ht="14.25" customHeight="1">
      <c r="A34" s="156" t="s">
        <v>30</v>
      </c>
      <c r="B34" s="141"/>
      <c r="C34" s="81">
        <f>SUM(C35)</f>
        <v>73720000</v>
      </c>
      <c r="D34" s="109">
        <f>SUM(D35)</f>
        <v>71696938</v>
      </c>
      <c r="E34" s="109">
        <f>SUM(E35)</f>
        <v>2023062</v>
      </c>
      <c r="F34" s="106">
        <f>SUM(F35)</f>
        <v>0</v>
      </c>
    </row>
    <row r="35" spans="1:6" ht="14.25" customHeight="1">
      <c r="A35" s="75"/>
      <c r="B35" s="71" t="s">
        <v>111</v>
      </c>
      <c r="C35" s="83">
        <v>73720000</v>
      </c>
      <c r="D35" s="98">
        <v>71696938</v>
      </c>
      <c r="E35" s="83">
        <f>C35-D35</f>
        <v>2023062</v>
      </c>
      <c r="F35" s="87">
        <v>0</v>
      </c>
    </row>
    <row r="36" spans="1:6" ht="7.5" customHeight="1">
      <c r="A36" s="75"/>
      <c r="B36" s="71"/>
      <c r="C36" s="83"/>
      <c r="D36" s="98"/>
      <c r="E36" s="98"/>
      <c r="F36" s="87"/>
    </row>
    <row r="37" spans="1:6" ht="14.25" customHeight="1">
      <c r="A37" s="156" t="s">
        <v>38</v>
      </c>
      <c r="B37" s="141"/>
      <c r="C37" s="81">
        <f>SUM(C38)</f>
        <v>42841000</v>
      </c>
      <c r="D37" s="109">
        <f>SUM(D38)</f>
        <v>0</v>
      </c>
      <c r="E37" s="109">
        <f>SUM(E38)</f>
        <v>42841000</v>
      </c>
      <c r="F37" s="106">
        <f>SUM(F38)</f>
        <v>0</v>
      </c>
    </row>
    <row r="38" spans="1:6" ht="14.25" customHeight="1">
      <c r="A38" s="73"/>
      <c r="B38" s="65" t="s">
        <v>38</v>
      </c>
      <c r="C38" s="104">
        <v>42841000</v>
      </c>
      <c r="D38" s="88">
        <v>0</v>
      </c>
      <c r="E38" s="88">
        <f>C38-D38</f>
        <v>42841000</v>
      </c>
      <c r="F38" s="89">
        <v>0</v>
      </c>
    </row>
    <row r="39" spans="1:6" ht="14.25" customHeight="1">
      <c r="A39" s="11"/>
      <c r="B39" s="15"/>
      <c r="C39" s="7"/>
      <c r="D39" s="7"/>
      <c r="E39" s="7"/>
      <c r="F39" s="59"/>
    </row>
  </sheetData>
  <sheetProtection/>
  <mergeCells count="14">
    <mergeCell ref="A30:B31"/>
    <mergeCell ref="A32:B32"/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user</cp:lastModifiedBy>
  <cp:lastPrinted>2020-01-27T08:18:19Z</cp:lastPrinted>
  <dcterms:created xsi:type="dcterms:W3CDTF">2001-07-09T00:00:16Z</dcterms:created>
  <dcterms:modified xsi:type="dcterms:W3CDTF">2020-02-25T01:57:37Z</dcterms:modified>
  <cp:category/>
  <cp:version/>
  <cp:contentType/>
  <cp:contentStatus/>
</cp:coreProperties>
</file>