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activeTab="0"/>
  </bookViews>
  <sheets>
    <sheet name="３－５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<sst xmlns="http://schemas.openxmlformats.org/spreadsheetml/2006/main" count="91" uniqueCount="84">
  <si>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総数</t>
  </si>
  <si>
    <t>平成7年</t>
  </si>
  <si>
    <t>増減数</t>
  </si>
  <si>
    <t>増減率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</si>
  <si>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</si>
  <si>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</si>
  <si>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</si>
  <si>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</si>
  <si>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</si>
  <si>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</si>
  <si>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</si>
  <si>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</si>
  <si>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</si>
  <si>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</si>
  <si>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</si>
  <si>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</si>
  <si>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</si>
  <si>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</si>
  <si>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</si>
  <si>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</si>
  <si>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</si>
  <si>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</si>
  <si>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</si>
  <si>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</si>
  <si>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</si>
  <si>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</si>
  <si>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</si>
  <si>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</si>
  <si>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</si>
  <si>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</si>
  <si>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</si>
  <si>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</si>
  <si>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</si>
  <si>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</si>
  <si>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</si>
  <si>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</si>
  <si>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</si>
  <si>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</si>
  <si>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</si>
  <si>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</si>
  <si>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</si>
  <si>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</si>
  <si>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</si>
  <si>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</si>
  <si>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田無市</t>
  </si>
  <si>
    <t>保谷市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</si>
  <si>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</si>
  <si>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</si>
  <si>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</si>
  <si>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</si>
  <si>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</si>
  <si>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</si>
  <si>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</si>
  <si>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</si>
  <si>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</si>
  <si>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</si>
  <si>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郡部</t>
  </si>
  <si>
    <t>西多摩郡</t>
  </si>
  <si>
    <t>瑞穂町</t>
  </si>
  <si>
    <t>日の出町</t>
  </si>
  <si>
    <t>檜原村</t>
  </si>
  <si>
    <t>奥多摩町</t>
  </si>
  <si>
    <t>島部</t>
  </si>
  <si>
    <t>大島支庁</t>
  </si>
  <si>
    <t>大島町</t>
  </si>
  <si>
    <t>利島村</t>
  </si>
  <si>
    <t>新島村</t>
  </si>
  <si>
    <t>神津島村</t>
  </si>
  <si>
    <t>三宅支庁</t>
  </si>
  <si>
    <t>三宅村</t>
  </si>
  <si>
    <t>御蔵島村</t>
  </si>
  <si>
    <t>八丈支庁</t>
  </si>
  <si>
    <t>八丈町</t>
  </si>
  <si>
    <t>青ヶ島村</t>
  </si>
  <si>
    <t>小笠原支庁</t>
  </si>
  <si>
    <t>小笠原村</t>
  </si>
  <si>
    <t>地域</t>
  </si>
  <si>
    <t>平成12年</t>
  </si>
  <si>
    <t>-</t>
  </si>
  <si>
    <t>資料：総務省統計局「平成12年国勢調査報告　第１次基本集計結果」</t>
  </si>
  <si>
    <t xml:space="preserve">- </t>
  </si>
  <si>
    <t xml:space="preserve"> 平成7年～</t>
  </si>
  <si>
    <t xml:space="preserve"> 平成12年の</t>
  </si>
  <si>
    <t>3-5　東京都地域別人口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</si>
</sst>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83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3" fillId="0" borderId="2" xfId="21" applyFont="1" applyFill="1" applyBorder="1" applyAlignment="1">
      <alignment horizontal="distributed" vertical="center"/>
      <protection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8" fillId="0" borderId="4" xfId="0" applyFont="1" applyBorder="1" applyAlignment="1">
      <alignment vertical="top"/>
    </xf>
    <xf numFmtId="183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183" fontId="5" fillId="0" borderId="5" xfId="0" applyNumberFormat="1" applyFont="1" applyBorder="1" applyAlignment="1">
      <alignment vertical="top"/>
    </xf>
    <xf numFmtId="183" fontId="5" fillId="0" borderId="4" xfId="0" applyNumberFormat="1" applyFont="1" applyBorder="1" applyAlignment="1">
      <alignment vertical="top"/>
    </xf>
    <xf numFmtId="186" fontId="5" fillId="0" borderId="4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226" fontId="9" fillId="0" borderId="6" xfId="0" applyNumberFormat="1" applyFont="1" applyBorder="1" applyAlignment="1">
      <alignment/>
    </xf>
    <xf numFmtId="226" fontId="9" fillId="0" borderId="7" xfId="0" applyNumberFormat="1" applyFont="1" applyBorder="1" applyAlignment="1">
      <alignment/>
    </xf>
    <xf numFmtId="226" fontId="5" fillId="0" borderId="8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2" fillId="0" borderId="2" xfId="21" applyFont="1" applyFill="1" applyBorder="1" applyAlignment="1">
      <alignment horizontal="distributed" vertical="center"/>
      <protection/>
    </xf>
    <xf numFmtId="0" fontId="10" fillId="0" borderId="0" xfId="0" applyFont="1" applyBorder="1" applyAlignment="1">
      <alignment horizontal="center" vertical="center"/>
    </xf>
    <xf numFmtId="0" fontId="14" fillId="0" borderId="2" xfId="21" applyFont="1" applyFill="1" applyBorder="1" applyAlignment="1">
      <alignment horizontal="distributed" vertical="center"/>
      <protection/>
    </xf>
    <xf numFmtId="0" fontId="5" fillId="0" borderId="4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12" fillId="0" borderId="10" xfId="21" applyFont="1" applyFill="1" applyBorder="1" applyAlignment="1">
      <alignment horizontal="distributed"/>
      <protection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top"/>
    </xf>
    <xf numFmtId="0" fontId="5" fillId="0" borderId="9" xfId="0" applyFont="1" applyBorder="1" applyAlignment="1">
      <alignment horizontal="distributed" vertical="top"/>
    </xf>
    <xf numFmtId="226" fontId="5" fillId="0" borderId="4" xfId="0" applyNumberFormat="1" applyFont="1" applyBorder="1" applyAlignment="1">
      <alignment vertical="top"/>
    </xf>
    <xf numFmtId="183" fontId="9" fillId="0" borderId="0" xfId="0" applyNumberFormat="1" applyFont="1" applyAlignment="1">
      <alignment vertical="center"/>
    </xf>
    <xf numFmtId="186" fontId="9" fillId="0" borderId="0" xfId="0" applyNumberFormat="1" applyFont="1" applyAlignment="1">
      <alignment vertical="center"/>
    </xf>
    <xf numFmtId="226" fontId="9" fillId="0" borderId="6" xfId="0" applyNumberFormat="1" applyFont="1" applyBorder="1" applyAlignment="1">
      <alignment vertical="center"/>
    </xf>
    <xf numFmtId="187" fontId="9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226" fontId="5" fillId="0" borderId="6" xfId="0" applyNumberFormat="1" applyFont="1" applyBorder="1" applyAlignment="1">
      <alignment vertical="center"/>
    </xf>
    <xf numFmtId="186" fontId="5" fillId="0" borderId="0" xfId="0" applyNumberFormat="1" applyFont="1" applyAlignment="1">
      <alignment vertical="center"/>
    </xf>
    <xf numFmtId="192" fontId="5" fillId="0" borderId="0" xfId="0" applyNumberFormat="1" applyFont="1" applyAlignment="1">
      <alignment vertical="center"/>
    </xf>
    <xf numFmtId="183" fontId="10" fillId="0" borderId="0" xfId="0" applyNumberFormat="1" applyFont="1" applyAlignment="1">
      <alignment vertical="center"/>
    </xf>
    <xf numFmtId="186" fontId="10" fillId="0" borderId="0" xfId="0" applyNumberFormat="1" applyFont="1" applyAlignment="1">
      <alignment vertical="center"/>
    </xf>
    <xf numFmtId="226" fontId="9" fillId="0" borderId="6" xfId="0" applyNumberFormat="1" applyFont="1" applyBorder="1" applyAlignment="1">
      <alignment/>
    </xf>
    <xf numFmtId="226" fontId="5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93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horizontal="right" vertical="center"/>
    </xf>
    <xf numFmtId="226" fontId="9" fillId="0" borderId="0" xfId="0" applyNumberFormat="1" applyFont="1" applyBorder="1" applyAlignment="1">
      <alignment vertical="center"/>
    </xf>
    <xf numFmtId="227" fontId="9" fillId="0" borderId="0" xfId="0" applyNumberFormat="1" applyFont="1" applyBorder="1" applyAlignment="1">
      <alignment vertical="center"/>
    </xf>
    <xf numFmtId="194" fontId="5" fillId="0" borderId="0" xfId="0" applyNumberFormat="1" applyFont="1" applyAlignment="1">
      <alignment vertical="center"/>
    </xf>
    <xf numFmtId="187" fontId="5" fillId="0" borderId="0" xfId="0" applyNumberFormat="1" applyFont="1" applyAlignment="1">
      <alignment vertical="center"/>
    </xf>
    <xf numFmtId="227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8" fillId="0" borderId="18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13" fillId="0" borderId="0" xfId="21" applyFont="1" applyFill="1" applyBorder="1" applyAlignment="1">
      <alignment horizontal="distributed" vertical="center"/>
      <protection/>
    </xf>
    <xf numFmtId="0" fontId="13" fillId="0" borderId="2" xfId="21" applyFont="1" applyFill="1" applyBorder="1" applyAlignment="1">
      <alignment horizontal="distributed" vertical="center"/>
      <protection/>
    </xf>
    <xf numFmtId="0" fontId="9" fillId="0" borderId="3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/>
    </xf>
    <xf numFmtId="0" fontId="9" fillId="0" borderId="2" xfId="0" applyFont="1" applyBorder="1" applyAlignment="1">
      <alignment horizontal="distributed"/>
    </xf>
    <xf numFmtId="0" fontId="8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－４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A1" sqref="A1:IV52"/>
    </sheetView>
  </sheetViews>
  <sheetFormatPr defaultColWidth="9.00390625" defaultRowHeight="13.5"/>
  <cols>
    <col min="1" max="1" width="2.125" style="1" customWidth="1"/>
    <col min="2" max="2" width="9.00390625" style="1" customWidth="1"/>
    <col min="3" max="4" width="10.00390625" style="1" customWidth="1"/>
    <col min="5" max="6" width="8.375" style="1" bestFit="1" customWidth="1"/>
    <col min="7" max="7" width="2.125" style="1" customWidth="1"/>
    <col min="8" max="8" width="9.00390625" style="1" bestFit="1" customWidth="1"/>
    <col min="9" max="10" width="8.25390625" style="1" customWidth="1"/>
    <col min="11" max="11" width="7.50390625" style="1" bestFit="1" customWidth="1"/>
    <col min="12" max="12" width="8.375" style="1" customWidth="1"/>
    <col min="13" max="16384" width="9.00390625" style="1" customWidth="1"/>
  </cols>
  <sheetData>
    <row r="1" spans="1:12" ht="17.25" customHeight="1">
      <c r="A1" s="68" t="s">
        <v>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ht="17.25" customHeight="1" thickBot="1"/>
    <row r="3" spans="1:12" s="3" customFormat="1" ht="17.25" customHeight="1" thickTop="1">
      <c r="A3" s="92" t="s">
        <v>76</v>
      </c>
      <c r="B3" s="81"/>
      <c r="C3" s="73" t="s">
        <v>1</v>
      </c>
      <c r="D3" s="73" t="s">
        <v>77</v>
      </c>
      <c r="E3" s="69" t="s">
        <v>81</v>
      </c>
      <c r="F3" s="78"/>
      <c r="G3" s="80" t="s">
        <v>76</v>
      </c>
      <c r="H3" s="81"/>
      <c r="I3" s="73" t="s">
        <v>1</v>
      </c>
      <c r="J3" s="73" t="s">
        <v>77</v>
      </c>
      <c r="K3" s="69" t="s">
        <v>81</v>
      </c>
      <c r="L3" s="70"/>
    </row>
    <row r="4" spans="1:12" s="3" customFormat="1" ht="17.25" customHeight="1">
      <c r="A4" s="93"/>
      <c r="B4" s="83"/>
      <c r="C4" s="74"/>
      <c r="D4" s="74"/>
      <c r="E4" s="71" t="s">
        <v>82</v>
      </c>
      <c r="F4" s="79"/>
      <c r="G4" s="82"/>
      <c r="H4" s="83"/>
      <c r="I4" s="74"/>
      <c r="J4" s="74"/>
      <c r="K4" s="71" t="s">
        <v>82</v>
      </c>
      <c r="L4" s="72"/>
    </row>
    <row r="5" spans="1:12" s="3" customFormat="1" ht="17.25" customHeight="1">
      <c r="A5" s="94"/>
      <c r="B5" s="85"/>
      <c r="C5" s="75"/>
      <c r="D5" s="75"/>
      <c r="E5" s="10" t="s">
        <v>2</v>
      </c>
      <c r="F5" s="67" t="s">
        <v>3</v>
      </c>
      <c r="G5" s="84"/>
      <c r="H5" s="85"/>
      <c r="I5" s="75"/>
      <c r="J5" s="75"/>
      <c r="K5" s="10" t="s">
        <v>2</v>
      </c>
      <c r="L5" s="67" t="s">
        <v>3</v>
      </c>
    </row>
    <row r="6" spans="1:13" s="8" customFormat="1" ht="15" customHeight="1">
      <c r="A6" s="90" t="s">
        <v>0</v>
      </c>
      <c r="B6" s="91"/>
      <c r="C6" s="17">
        <f>C8+C37+I27+I34</f>
        <v>11773605</v>
      </c>
      <c r="D6" s="17">
        <f>D8+D37+J27+J34</f>
        <v>12064101</v>
      </c>
      <c r="E6" s="18">
        <f>D6-C6</f>
        <v>290496</v>
      </c>
      <c r="F6" s="54">
        <f>ROUND(E6/C6*100,2)</f>
        <v>2.47</v>
      </c>
      <c r="G6" s="35"/>
      <c r="H6" s="36" t="s">
        <v>39</v>
      </c>
      <c r="I6" s="19">
        <v>172946</v>
      </c>
      <c r="J6" s="19">
        <v>178623</v>
      </c>
      <c r="K6" s="20">
        <f>J6-I6</f>
        <v>5677</v>
      </c>
      <c r="L6" s="28">
        <f aca="true" t="shared" si="0" ref="L6:L50">ROUND(K6/I6*100,2)</f>
        <v>3.28</v>
      </c>
      <c r="M6" s="21"/>
    </row>
    <row r="7" spans="1:12" s="3" customFormat="1" ht="15" customHeight="1">
      <c r="A7" s="11"/>
      <c r="B7" s="12"/>
      <c r="C7" s="43"/>
      <c r="D7" s="43"/>
      <c r="E7" s="44"/>
      <c r="F7" s="45"/>
      <c r="G7" s="29"/>
      <c r="H7" s="30" t="s">
        <v>40</v>
      </c>
      <c r="I7" s="47">
        <v>166537</v>
      </c>
      <c r="J7" s="47">
        <v>167942</v>
      </c>
      <c r="K7" s="50">
        <f>J7-I7</f>
        <v>1405</v>
      </c>
      <c r="L7" s="55">
        <f t="shared" si="0"/>
        <v>0.84</v>
      </c>
    </row>
    <row r="8" spans="1:12" s="3" customFormat="1" ht="15" customHeight="1">
      <c r="A8" s="95" t="s">
        <v>4</v>
      </c>
      <c r="B8" s="89"/>
      <c r="C8" s="43">
        <f>SUM(C9:C35)</f>
        <v>7967614</v>
      </c>
      <c r="D8" s="43">
        <f>SUM(D9:D35)</f>
        <v>8134688</v>
      </c>
      <c r="E8" s="46">
        <f aca="true" t="shared" si="1" ref="E8:E13">D8-C8</f>
        <v>167074</v>
      </c>
      <c r="F8" s="45">
        <f aca="true" t="shared" si="2" ref="F8:F48">ROUND(E8/C8*100,2)</f>
        <v>2.1</v>
      </c>
      <c r="G8" s="29"/>
      <c r="H8" s="30" t="s">
        <v>41</v>
      </c>
      <c r="I8" s="47">
        <v>135112</v>
      </c>
      <c r="J8" s="47">
        <v>142290</v>
      </c>
      <c r="K8" s="50">
        <f>J8-I8</f>
        <v>7178</v>
      </c>
      <c r="L8" s="55">
        <f t="shared" si="0"/>
        <v>5.31</v>
      </c>
    </row>
    <row r="9" spans="1:12" s="3" customFormat="1" ht="15" customHeight="1">
      <c r="A9" s="29"/>
      <c r="B9" s="30" t="s">
        <v>5</v>
      </c>
      <c r="C9" s="47">
        <v>34780</v>
      </c>
      <c r="D9" s="47">
        <v>36035</v>
      </c>
      <c r="E9" s="48">
        <f t="shared" si="1"/>
        <v>1255</v>
      </c>
      <c r="F9" s="49">
        <f t="shared" si="2"/>
        <v>3.61</v>
      </c>
      <c r="G9" s="29"/>
      <c r="H9" s="30" t="s">
        <v>42</v>
      </c>
      <c r="I9" s="47">
        <v>105786</v>
      </c>
      <c r="J9" s="47">
        <v>111404</v>
      </c>
      <c r="K9" s="50">
        <f>J9-I9</f>
        <v>5618</v>
      </c>
      <c r="L9" s="55">
        <f t="shared" si="0"/>
        <v>5.31</v>
      </c>
    </row>
    <row r="10" spans="1:12" s="3" customFormat="1" ht="15" customHeight="1">
      <c r="A10" s="29"/>
      <c r="B10" s="30" t="s">
        <v>6</v>
      </c>
      <c r="C10" s="47">
        <v>63923</v>
      </c>
      <c r="D10" s="47">
        <v>72526</v>
      </c>
      <c r="E10" s="48">
        <f t="shared" si="1"/>
        <v>8603</v>
      </c>
      <c r="F10" s="49">
        <f t="shared" si="2"/>
        <v>13.46</v>
      </c>
      <c r="G10" s="37"/>
      <c r="H10" s="30" t="s">
        <v>43</v>
      </c>
      <c r="I10" s="56">
        <v>66719</v>
      </c>
      <c r="J10" s="56">
        <v>72187</v>
      </c>
      <c r="K10" s="57">
        <f>J10-I10</f>
        <v>5468</v>
      </c>
      <c r="L10" s="55">
        <f t="shared" si="0"/>
        <v>8.2</v>
      </c>
    </row>
    <row r="11" spans="1:12" s="3" customFormat="1" ht="15" customHeight="1">
      <c r="A11" s="29"/>
      <c r="B11" s="30" t="s">
        <v>7</v>
      </c>
      <c r="C11" s="47">
        <v>144885</v>
      </c>
      <c r="D11" s="47">
        <v>159398</v>
      </c>
      <c r="E11" s="50">
        <f t="shared" si="1"/>
        <v>14513</v>
      </c>
      <c r="F11" s="49">
        <f t="shared" si="2"/>
        <v>10.02</v>
      </c>
      <c r="G11" s="2"/>
      <c r="H11" s="58"/>
      <c r="I11" s="7"/>
      <c r="J11" s="7"/>
      <c r="K11" s="7"/>
      <c r="L11" s="55"/>
    </row>
    <row r="12" spans="1:12" s="3" customFormat="1" ht="15" customHeight="1">
      <c r="A12" s="29"/>
      <c r="B12" s="30" t="s">
        <v>8</v>
      </c>
      <c r="C12" s="47">
        <v>279048</v>
      </c>
      <c r="D12" s="47">
        <v>286726</v>
      </c>
      <c r="E12" s="50">
        <f t="shared" si="1"/>
        <v>7678</v>
      </c>
      <c r="F12" s="49">
        <f t="shared" si="2"/>
        <v>2.75</v>
      </c>
      <c r="G12" s="29"/>
      <c r="H12" s="30" t="s">
        <v>44</v>
      </c>
      <c r="I12" s="47">
        <v>74813</v>
      </c>
      <c r="J12" s="47">
        <v>78165</v>
      </c>
      <c r="K12" s="51">
        <f>J12-I12</f>
        <v>3352</v>
      </c>
      <c r="L12" s="55">
        <f t="shared" si="0"/>
        <v>4.48</v>
      </c>
    </row>
    <row r="13" spans="1:12" s="3" customFormat="1" ht="15" customHeight="1">
      <c r="A13" s="29"/>
      <c r="B13" s="30" t="s">
        <v>9</v>
      </c>
      <c r="C13" s="47">
        <v>172474</v>
      </c>
      <c r="D13" s="47">
        <v>176017</v>
      </c>
      <c r="E13" s="48">
        <f t="shared" si="1"/>
        <v>3543</v>
      </c>
      <c r="F13" s="49">
        <f t="shared" si="2"/>
        <v>2.05</v>
      </c>
      <c r="G13" s="29"/>
      <c r="H13" s="30" t="s">
        <v>45</v>
      </c>
      <c r="I13" s="47">
        <v>100260</v>
      </c>
      <c r="J13" s="47">
        <v>102720</v>
      </c>
      <c r="K13" s="50">
        <f>J13-I13</f>
        <v>2460</v>
      </c>
      <c r="L13" s="55">
        <f t="shared" si="0"/>
        <v>2.45</v>
      </c>
    </row>
    <row r="14" spans="1:12" s="3" customFormat="1" ht="15" customHeight="1">
      <c r="A14" s="29"/>
      <c r="B14" s="30"/>
      <c r="C14" s="47"/>
      <c r="D14" s="47"/>
      <c r="E14" s="48"/>
      <c r="F14" s="45"/>
      <c r="G14" s="29"/>
      <c r="H14" s="30" t="s">
        <v>46</v>
      </c>
      <c r="I14" s="47">
        <v>61497</v>
      </c>
      <c r="J14" s="47">
        <v>61427</v>
      </c>
      <c r="K14" s="51">
        <f>J14-I14</f>
        <v>-70</v>
      </c>
      <c r="L14" s="55">
        <f t="shared" si="0"/>
        <v>-0.11</v>
      </c>
    </row>
    <row r="15" spans="1:12" s="3" customFormat="1" ht="15" customHeight="1">
      <c r="A15" s="29"/>
      <c r="B15" s="30" t="s">
        <v>10</v>
      </c>
      <c r="C15" s="47">
        <v>153918</v>
      </c>
      <c r="D15" s="47">
        <v>156325</v>
      </c>
      <c r="E15" s="48">
        <f>D15-C15</f>
        <v>2407</v>
      </c>
      <c r="F15" s="49">
        <f t="shared" si="2"/>
        <v>1.56</v>
      </c>
      <c r="G15" s="29"/>
      <c r="H15" s="30" t="s">
        <v>47</v>
      </c>
      <c r="I15" s="47">
        <v>74656</v>
      </c>
      <c r="J15" s="47">
        <v>75711</v>
      </c>
      <c r="K15" s="50">
        <f>J15-I15</f>
        <v>1055</v>
      </c>
      <c r="L15" s="55">
        <f t="shared" si="0"/>
        <v>1.41</v>
      </c>
    </row>
    <row r="16" spans="1:12" s="3" customFormat="1" ht="15" customHeight="1">
      <c r="A16" s="29"/>
      <c r="B16" s="30" t="s">
        <v>11</v>
      </c>
      <c r="C16" s="47">
        <v>215681</v>
      </c>
      <c r="D16" s="47">
        <v>215979</v>
      </c>
      <c r="E16" s="48">
        <f>D16-C16</f>
        <v>298</v>
      </c>
      <c r="F16" s="49">
        <f t="shared" si="2"/>
        <v>0.14</v>
      </c>
      <c r="G16" s="29"/>
      <c r="H16" s="30" t="s">
        <v>48</v>
      </c>
      <c r="I16" s="47">
        <v>76355</v>
      </c>
      <c r="J16" s="47">
        <v>77212</v>
      </c>
      <c r="K16" s="50">
        <f>J16-I16</f>
        <v>857</v>
      </c>
      <c r="L16" s="55">
        <f t="shared" si="0"/>
        <v>1.12</v>
      </c>
    </row>
    <row r="17" spans="1:12" s="3" customFormat="1" ht="15" customHeight="1">
      <c r="A17" s="29"/>
      <c r="B17" s="30" t="s">
        <v>12</v>
      </c>
      <c r="C17" s="47">
        <v>365604</v>
      </c>
      <c r="D17" s="47">
        <v>376840</v>
      </c>
      <c r="E17" s="50">
        <f>D17-C17</f>
        <v>11236</v>
      </c>
      <c r="F17" s="49">
        <f t="shared" si="2"/>
        <v>3.07</v>
      </c>
      <c r="G17" s="29"/>
      <c r="H17" s="30"/>
      <c r="I17" s="47"/>
      <c r="J17" s="47"/>
      <c r="K17" s="59"/>
      <c r="L17" s="55"/>
    </row>
    <row r="18" spans="1:12" s="3" customFormat="1" ht="15" customHeight="1">
      <c r="A18" s="29"/>
      <c r="B18" s="30" t="s">
        <v>13</v>
      </c>
      <c r="C18" s="47">
        <v>325377</v>
      </c>
      <c r="D18" s="47">
        <v>324608</v>
      </c>
      <c r="E18" s="50">
        <f>D18-C18</f>
        <v>-769</v>
      </c>
      <c r="F18" s="49">
        <f t="shared" si="2"/>
        <v>-0.24</v>
      </c>
      <c r="G18" s="29"/>
      <c r="H18" s="30" t="s">
        <v>49</v>
      </c>
      <c r="I18" s="47">
        <v>67386</v>
      </c>
      <c r="J18" s="47">
        <v>68037</v>
      </c>
      <c r="K18" s="51">
        <f>J18-I18</f>
        <v>651</v>
      </c>
      <c r="L18" s="55">
        <f t="shared" si="0"/>
        <v>0.97</v>
      </c>
    </row>
    <row r="19" spans="1:12" s="3" customFormat="1" ht="15" customHeight="1">
      <c r="A19" s="29"/>
      <c r="B19" s="30" t="s">
        <v>14</v>
      </c>
      <c r="C19" s="47">
        <v>243100</v>
      </c>
      <c r="D19" s="47">
        <v>250140</v>
      </c>
      <c r="E19" s="48">
        <f>D19-C19</f>
        <v>7040</v>
      </c>
      <c r="F19" s="49">
        <f t="shared" si="2"/>
        <v>2.9</v>
      </c>
      <c r="G19" s="29"/>
      <c r="H19" s="30" t="s">
        <v>50</v>
      </c>
      <c r="I19" s="47">
        <v>111097</v>
      </c>
      <c r="J19" s="47">
        <v>113302</v>
      </c>
      <c r="K19" s="50">
        <f>J19-I19</f>
        <v>2205</v>
      </c>
      <c r="L19" s="55">
        <f t="shared" si="0"/>
        <v>1.98</v>
      </c>
    </row>
    <row r="20" spans="1:12" s="3" customFormat="1" ht="15" customHeight="1">
      <c r="A20" s="29"/>
      <c r="B20" s="30"/>
      <c r="C20" s="47"/>
      <c r="D20" s="47"/>
      <c r="E20" s="48"/>
      <c r="F20" s="45"/>
      <c r="G20" s="29"/>
      <c r="H20" s="30" t="s">
        <v>51</v>
      </c>
      <c r="I20" s="47">
        <v>67015</v>
      </c>
      <c r="J20" s="47">
        <v>66052</v>
      </c>
      <c r="K20" s="50">
        <f>J20-I20</f>
        <v>-963</v>
      </c>
      <c r="L20" s="55">
        <f t="shared" si="0"/>
        <v>-1.44</v>
      </c>
    </row>
    <row r="21" spans="1:12" s="3" customFormat="1" ht="15" customHeight="1">
      <c r="A21" s="29"/>
      <c r="B21" s="30" t="s">
        <v>15</v>
      </c>
      <c r="C21" s="47">
        <v>636276</v>
      </c>
      <c r="D21" s="47">
        <v>650331</v>
      </c>
      <c r="E21" s="50">
        <f>D21-C21</f>
        <v>14055</v>
      </c>
      <c r="F21" s="49">
        <f t="shared" si="2"/>
        <v>2.21</v>
      </c>
      <c r="G21" s="29"/>
      <c r="H21" s="30" t="s">
        <v>52</v>
      </c>
      <c r="I21" s="47">
        <v>148113</v>
      </c>
      <c r="J21" s="47">
        <v>145862</v>
      </c>
      <c r="K21" s="64">
        <f>J21-I21</f>
        <v>-2251</v>
      </c>
      <c r="L21" s="55">
        <f t="shared" si="0"/>
        <v>-1.52</v>
      </c>
    </row>
    <row r="22" spans="1:12" s="3" customFormat="1" ht="15" customHeight="1">
      <c r="A22" s="29"/>
      <c r="B22" s="30" t="s">
        <v>16</v>
      </c>
      <c r="C22" s="47">
        <v>781104</v>
      </c>
      <c r="D22" s="47">
        <v>814901</v>
      </c>
      <c r="E22" s="48">
        <f>D22-C22</f>
        <v>33797</v>
      </c>
      <c r="F22" s="49">
        <f t="shared" si="2"/>
        <v>4.33</v>
      </c>
      <c r="G22" s="29"/>
      <c r="H22" s="30" t="s">
        <v>53</v>
      </c>
      <c r="I22" s="47">
        <v>62806</v>
      </c>
      <c r="J22" s="47">
        <v>69235</v>
      </c>
      <c r="K22" s="50">
        <f>J22-I22</f>
        <v>6429</v>
      </c>
      <c r="L22" s="55">
        <f t="shared" si="0"/>
        <v>10.24</v>
      </c>
    </row>
    <row r="23" spans="1:12" s="3" customFormat="1" ht="15" customHeight="1">
      <c r="A23" s="29"/>
      <c r="B23" s="30" t="s">
        <v>17</v>
      </c>
      <c r="C23" s="47">
        <v>188472</v>
      </c>
      <c r="D23" s="47">
        <v>196682</v>
      </c>
      <c r="E23" s="50">
        <f>D23-C23</f>
        <v>8210</v>
      </c>
      <c r="F23" s="49">
        <f t="shared" si="2"/>
        <v>4.36</v>
      </c>
      <c r="G23" s="29"/>
      <c r="H23" s="30"/>
      <c r="I23" s="47"/>
      <c r="J23" s="47"/>
      <c r="K23" s="50"/>
      <c r="L23" s="55"/>
    </row>
    <row r="24" spans="1:12" s="3" customFormat="1" ht="15" customHeight="1">
      <c r="A24" s="29"/>
      <c r="B24" s="30" t="s">
        <v>18</v>
      </c>
      <c r="C24" s="47">
        <v>306581</v>
      </c>
      <c r="D24" s="47">
        <v>309526</v>
      </c>
      <c r="E24" s="50">
        <f>D24-C24</f>
        <v>2945</v>
      </c>
      <c r="F24" s="49">
        <f t="shared" si="2"/>
        <v>0.96</v>
      </c>
      <c r="G24" s="29"/>
      <c r="H24" s="30" t="s">
        <v>54</v>
      </c>
      <c r="I24" s="60">
        <v>55095</v>
      </c>
      <c r="J24" s="60">
        <v>56013</v>
      </c>
      <c r="K24" s="50">
        <f>J24-I24</f>
        <v>918</v>
      </c>
      <c r="L24" s="55">
        <f t="shared" si="0"/>
        <v>1.67</v>
      </c>
    </row>
    <row r="25" spans="1:12" s="3" customFormat="1" ht="15" customHeight="1">
      <c r="A25" s="31"/>
      <c r="B25" s="13" t="s">
        <v>19</v>
      </c>
      <c r="C25" s="43">
        <v>515803</v>
      </c>
      <c r="D25" s="43">
        <v>522103</v>
      </c>
      <c r="E25" s="44">
        <f>D25-C25</f>
        <v>6300</v>
      </c>
      <c r="F25" s="45">
        <f t="shared" si="2"/>
        <v>1.22</v>
      </c>
      <c r="G25" s="29"/>
      <c r="H25" s="15" t="s">
        <v>55</v>
      </c>
      <c r="I25" s="60">
        <v>75355</v>
      </c>
      <c r="J25" s="60">
        <v>78351</v>
      </c>
      <c r="K25" s="50">
        <f>J25-I25</f>
        <v>2996</v>
      </c>
      <c r="L25" s="55">
        <f t="shared" si="0"/>
        <v>3.98</v>
      </c>
    </row>
    <row r="26" spans="1:12" s="3" customFormat="1" ht="15" customHeight="1">
      <c r="A26" s="31"/>
      <c r="B26" s="32"/>
      <c r="C26" s="52"/>
      <c r="D26" s="52"/>
      <c r="E26" s="53"/>
      <c r="F26" s="45"/>
      <c r="G26" s="29"/>
      <c r="H26" s="58"/>
      <c r="I26" s="7"/>
      <c r="J26" s="7"/>
      <c r="K26" s="7"/>
      <c r="L26" s="7"/>
    </row>
    <row r="27" spans="1:12" s="3" customFormat="1" ht="15" customHeight="1">
      <c r="A27" s="29"/>
      <c r="B27" s="30" t="s">
        <v>20</v>
      </c>
      <c r="C27" s="47">
        <v>246252</v>
      </c>
      <c r="D27" s="47">
        <v>249017</v>
      </c>
      <c r="E27" s="50">
        <f>D27-C27</f>
        <v>2765</v>
      </c>
      <c r="F27" s="49">
        <f t="shared" si="2"/>
        <v>1.12</v>
      </c>
      <c r="G27" s="88" t="s">
        <v>56</v>
      </c>
      <c r="H27" s="89"/>
      <c r="I27" s="43">
        <v>61232</v>
      </c>
      <c r="J27" s="43">
        <f>SUM(J28)</f>
        <v>60354</v>
      </c>
      <c r="K27" s="44">
        <v>1261</v>
      </c>
      <c r="L27" s="61">
        <f t="shared" si="0"/>
        <v>2.06</v>
      </c>
    </row>
    <row r="28" spans="1:12" s="3" customFormat="1" ht="15" customHeight="1">
      <c r="A28" s="29"/>
      <c r="B28" s="30" t="s">
        <v>21</v>
      </c>
      <c r="C28" s="47">
        <v>334127</v>
      </c>
      <c r="D28" s="47">
        <v>326764</v>
      </c>
      <c r="E28" s="64">
        <f>D28-C28</f>
        <v>-7363</v>
      </c>
      <c r="F28" s="49">
        <f t="shared" si="2"/>
        <v>-2.2</v>
      </c>
      <c r="G28" s="76" t="s">
        <v>57</v>
      </c>
      <c r="H28" s="77"/>
      <c r="I28" s="47">
        <v>61232</v>
      </c>
      <c r="J28" s="47">
        <f>SUM(J29:J32)</f>
        <v>60354</v>
      </c>
      <c r="K28" s="50">
        <v>1261</v>
      </c>
      <c r="L28" s="55">
        <f t="shared" si="0"/>
        <v>2.06</v>
      </c>
    </row>
    <row r="29" spans="1:12" s="3" customFormat="1" ht="15" customHeight="1">
      <c r="A29" s="29"/>
      <c r="B29" s="30" t="s">
        <v>22</v>
      </c>
      <c r="C29" s="47">
        <v>176886</v>
      </c>
      <c r="D29" s="47">
        <v>180468</v>
      </c>
      <c r="E29" s="48">
        <f>D29-C29</f>
        <v>3582</v>
      </c>
      <c r="F29" s="49">
        <f t="shared" si="2"/>
        <v>2.03</v>
      </c>
      <c r="G29" s="38"/>
      <c r="H29" s="15" t="s">
        <v>58</v>
      </c>
      <c r="I29" s="47">
        <v>32714</v>
      </c>
      <c r="J29" s="47">
        <v>32892</v>
      </c>
      <c r="K29" s="50">
        <f>J29-I29</f>
        <v>178</v>
      </c>
      <c r="L29" s="55">
        <f t="shared" si="0"/>
        <v>0.54</v>
      </c>
    </row>
    <row r="30" spans="1:12" s="3" customFormat="1" ht="15" customHeight="1">
      <c r="A30" s="29"/>
      <c r="B30" s="30" t="s">
        <v>23</v>
      </c>
      <c r="C30" s="47">
        <v>511415</v>
      </c>
      <c r="D30" s="47">
        <v>513575</v>
      </c>
      <c r="E30" s="48">
        <f>D30-C30</f>
        <v>2160</v>
      </c>
      <c r="F30" s="49">
        <f t="shared" si="2"/>
        <v>0.42</v>
      </c>
      <c r="G30" s="29"/>
      <c r="H30" s="15" t="s">
        <v>59</v>
      </c>
      <c r="I30" s="47">
        <v>16701</v>
      </c>
      <c r="J30" s="47">
        <v>16631</v>
      </c>
      <c r="K30" s="51">
        <f>J30-I30</f>
        <v>-70</v>
      </c>
      <c r="L30" s="55">
        <f t="shared" si="0"/>
        <v>-0.42</v>
      </c>
    </row>
    <row r="31" spans="1:12" s="3" customFormat="1" ht="15" customHeight="1">
      <c r="A31" s="29"/>
      <c r="B31" s="30" t="s">
        <v>24</v>
      </c>
      <c r="C31" s="47">
        <v>635746</v>
      </c>
      <c r="D31" s="47">
        <v>658132</v>
      </c>
      <c r="E31" s="50">
        <f>D31-C31</f>
        <v>22386</v>
      </c>
      <c r="F31" s="49">
        <f t="shared" si="2"/>
        <v>3.52</v>
      </c>
      <c r="G31" s="29"/>
      <c r="H31" s="15" t="s">
        <v>60</v>
      </c>
      <c r="I31" s="47">
        <v>3560</v>
      </c>
      <c r="J31" s="47">
        <v>3256</v>
      </c>
      <c r="K31" s="50">
        <f>J31-I31</f>
        <v>-304</v>
      </c>
      <c r="L31" s="55">
        <f t="shared" si="0"/>
        <v>-8.54</v>
      </c>
    </row>
    <row r="32" spans="1:12" s="3" customFormat="1" ht="15" customHeight="1">
      <c r="A32" s="29"/>
      <c r="B32" s="30"/>
      <c r="C32" s="47"/>
      <c r="D32" s="47"/>
      <c r="E32" s="50"/>
      <c r="F32" s="49"/>
      <c r="G32" s="29"/>
      <c r="H32" s="15" t="s">
        <v>61</v>
      </c>
      <c r="I32" s="47">
        <v>8257</v>
      </c>
      <c r="J32" s="47">
        <v>7575</v>
      </c>
      <c r="K32" s="50">
        <f>J32-I32</f>
        <v>-682</v>
      </c>
      <c r="L32" s="55">
        <f t="shared" si="0"/>
        <v>-8.26</v>
      </c>
    </row>
    <row r="33" spans="1:12" s="3" customFormat="1" ht="15" customHeight="1">
      <c r="A33" s="29"/>
      <c r="B33" s="30" t="s">
        <v>25</v>
      </c>
      <c r="C33" s="47">
        <v>622270</v>
      </c>
      <c r="D33" s="47">
        <v>617123</v>
      </c>
      <c r="E33" s="64">
        <f>D33-C33</f>
        <v>-5147</v>
      </c>
      <c r="F33" s="49">
        <f t="shared" si="2"/>
        <v>-0.83</v>
      </c>
      <c r="G33" s="29"/>
      <c r="H33" s="58"/>
      <c r="I33" s="7"/>
      <c r="J33" s="7"/>
      <c r="K33" s="7"/>
      <c r="L33" s="9"/>
    </row>
    <row r="34" spans="1:12" s="3" customFormat="1" ht="15" customHeight="1">
      <c r="A34" s="29"/>
      <c r="B34" s="30" t="s">
        <v>26</v>
      </c>
      <c r="C34" s="47">
        <v>424478</v>
      </c>
      <c r="D34" s="47">
        <v>421519</v>
      </c>
      <c r="E34" s="64">
        <f>D34-C34</f>
        <v>-2959</v>
      </c>
      <c r="F34" s="49">
        <f t="shared" si="2"/>
        <v>-0.7</v>
      </c>
      <c r="G34" s="88" t="s">
        <v>62</v>
      </c>
      <c r="H34" s="89"/>
      <c r="I34" s="43">
        <v>32077</v>
      </c>
      <c r="J34" s="43">
        <f>J35+J41+J45+J49</f>
        <v>27640</v>
      </c>
      <c r="K34" s="46">
        <f aca="true" t="shared" si="3" ref="K34:K39">J34-I34</f>
        <v>-4437</v>
      </c>
      <c r="L34" s="62">
        <f t="shared" si="0"/>
        <v>-13.83</v>
      </c>
    </row>
    <row r="35" spans="1:12" s="3" customFormat="1" ht="15" customHeight="1">
      <c r="A35" s="29"/>
      <c r="B35" s="30" t="s">
        <v>27</v>
      </c>
      <c r="C35" s="47">
        <v>589414</v>
      </c>
      <c r="D35" s="47">
        <v>619953</v>
      </c>
      <c r="E35" s="50">
        <f>D35-C35</f>
        <v>30539</v>
      </c>
      <c r="F35" s="49">
        <f t="shared" si="2"/>
        <v>5.18</v>
      </c>
      <c r="G35" s="76" t="s">
        <v>63</v>
      </c>
      <c r="H35" s="77"/>
      <c r="I35" s="47">
        <v>15449</v>
      </c>
      <c r="J35" s="47">
        <f>SUM(J36:J39)</f>
        <v>14817</v>
      </c>
      <c r="K35" s="50">
        <f t="shared" si="3"/>
        <v>-632</v>
      </c>
      <c r="L35" s="55">
        <f t="shared" si="0"/>
        <v>-4.09</v>
      </c>
    </row>
    <row r="36" spans="1:12" s="3" customFormat="1" ht="15" customHeight="1">
      <c r="A36" s="29"/>
      <c r="B36" s="30"/>
      <c r="C36" s="47"/>
      <c r="D36" s="47"/>
      <c r="E36" s="50"/>
      <c r="F36" s="45"/>
      <c r="G36" s="29"/>
      <c r="H36" s="15" t="s">
        <v>64</v>
      </c>
      <c r="I36" s="47">
        <v>9693</v>
      </c>
      <c r="J36" s="47">
        <v>9224</v>
      </c>
      <c r="K36" s="50">
        <f t="shared" si="3"/>
        <v>-469</v>
      </c>
      <c r="L36" s="55">
        <f t="shared" si="0"/>
        <v>-4.84</v>
      </c>
    </row>
    <row r="37" spans="1:12" s="3" customFormat="1" ht="15" customHeight="1">
      <c r="A37" s="86" t="s">
        <v>28</v>
      </c>
      <c r="B37" s="87"/>
      <c r="C37" s="43">
        <v>3712682</v>
      </c>
      <c r="D37" s="43">
        <f>SUM(D38:D48)+SUM(J6:J25)</f>
        <v>3841419</v>
      </c>
      <c r="E37" s="44">
        <f aca="true" t="shared" si="4" ref="E37:E42">D37-C37</f>
        <v>128737</v>
      </c>
      <c r="F37" s="45">
        <f t="shared" si="2"/>
        <v>3.47</v>
      </c>
      <c r="G37" s="29"/>
      <c r="H37" s="15" t="s">
        <v>65</v>
      </c>
      <c r="I37" s="47">
        <v>317</v>
      </c>
      <c r="J37" s="47">
        <v>302</v>
      </c>
      <c r="K37" s="51">
        <f t="shared" si="3"/>
        <v>-15</v>
      </c>
      <c r="L37" s="55">
        <f t="shared" si="0"/>
        <v>-4.73</v>
      </c>
    </row>
    <row r="38" spans="1:12" s="3" customFormat="1" ht="15" customHeight="1">
      <c r="A38" s="29"/>
      <c r="B38" s="30" t="s">
        <v>29</v>
      </c>
      <c r="C38" s="47">
        <v>503363</v>
      </c>
      <c r="D38" s="47">
        <v>536046</v>
      </c>
      <c r="E38" s="50">
        <f t="shared" si="4"/>
        <v>32683</v>
      </c>
      <c r="F38" s="49">
        <f t="shared" si="2"/>
        <v>6.49</v>
      </c>
      <c r="G38" s="29"/>
      <c r="H38" s="15" t="s">
        <v>66</v>
      </c>
      <c r="I38" s="47">
        <v>3163</v>
      </c>
      <c r="J38" s="47">
        <v>3147</v>
      </c>
      <c r="K38" s="51">
        <f t="shared" si="3"/>
        <v>-16</v>
      </c>
      <c r="L38" s="55">
        <f t="shared" si="0"/>
        <v>-0.51</v>
      </c>
    </row>
    <row r="39" spans="1:12" s="3" customFormat="1" ht="15" customHeight="1">
      <c r="A39" s="29"/>
      <c r="B39" s="30" t="s">
        <v>30</v>
      </c>
      <c r="C39" s="47">
        <v>157884</v>
      </c>
      <c r="D39" s="47">
        <v>164709</v>
      </c>
      <c r="E39" s="50">
        <f t="shared" si="4"/>
        <v>6825</v>
      </c>
      <c r="F39" s="49">
        <f t="shared" si="2"/>
        <v>4.32</v>
      </c>
      <c r="G39" s="29"/>
      <c r="H39" s="15" t="s">
        <v>67</v>
      </c>
      <c r="I39" s="47">
        <v>2276</v>
      </c>
      <c r="J39" s="47">
        <v>2144</v>
      </c>
      <c r="K39" s="50">
        <f t="shared" si="3"/>
        <v>-132</v>
      </c>
      <c r="L39" s="55">
        <f t="shared" si="0"/>
        <v>-5.8</v>
      </c>
    </row>
    <row r="40" spans="1:12" s="3" customFormat="1" ht="15" customHeight="1">
      <c r="A40" s="29"/>
      <c r="B40" s="30" t="s">
        <v>31</v>
      </c>
      <c r="C40" s="47">
        <v>135051</v>
      </c>
      <c r="D40" s="47">
        <v>135746</v>
      </c>
      <c r="E40" s="48">
        <f t="shared" si="4"/>
        <v>695</v>
      </c>
      <c r="F40" s="49">
        <f t="shared" si="2"/>
        <v>0.51</v>
      </c>
      <c r="G40" s="29"/>
      <c r="H40" s="15"/>
      <c r="I40" s="47"/>
      <c r="J40" s="47"/>
      <c r="K40" s="63"/>
      <c r="L40" s="55"/>
    </row>
    <row r="41" spans="1:12" s="3" customFormat="1" ht="15" customHeight="1">
      <c r="A41" s="29"/>
      <c r="B41" s="30" t="s">
        <v>32</v>
      </c>
      <c r="C41" s="47">
        <v>165721</v>
      </c>
      <c r="D41" s="47">
        <v>171612</v>
      </c>
      <c r="E41" s="50">
        <f t="shared" si="4"/>
        <v>5891</v>
      </c>
      <c r="F41" s="49">
        <f t="shared" si="2"/>
        <v>3.55</v>
      </c>
      <c r="G41" s="76" t="s">
        <v>68</v>
      </c>
      <c r="H41" s="77"/>
      <c r="I41" s="47">
        <v>4106</v>
      </c>
      <c r="J41" s="47">
        <f>SUM(J42:J43)</f>
        <v>308</v>
      </c>
      <c r="K41" s="64">
        <f>J41-I41</f>
        <v>-3798</v>
      </c>
      <c r="L41" s="65">
        <f t="shared" si="0"/>
        <v>-92.5</v>
      </c>
    </row>
    <row r="42" spans="1:12" s="3" customFormat="1" ht="15" customHeight="1">
      <c r="A42" s="29"/>
      <c r="B42" s="30" t="s">
        <v>33</v>
      </c>
      <c r="C42" s="47">
        <v>137234</v>
      </c>
      <c r="D42" s="47">
        <v>141394</v>
      </c>
      <c r="E42" s="50">
        <f t="shared" si="4"/>
        <v>4160</v>
      </c>
      <c r="F42" s="49">
        <f t="shared" si="2"/>
        <v>3.03</v>
      </c>
      <c r="G42" s="29"/>
      <c r="H42" s="15" t="s">
        <v>69</v>
      </c>
      <c r="I42" s="47">
        <v>3831</v>
      </c>
      <c r="J42" s="60" t="s">
        <v>78</v>
      </c>
      <c r="K42" s="64">
        <v>-3831</v>
      </c>
      <c r="L42" s="66" t="s">
        <v>80</v>
      </c>
    </row>
    <row r="43" spans="1:12" s="3" customFormat="1" ht="15" customHeight="1">
      <c r="A43" s="29"/>
      <c r="B43" s="30"/>
      <c r="C43" s="47"/>
      <c r="D43" s="47"/>
      <c r="E43" s="50"/>
      <c r="F43" s="45"/>
      <c r="G43" s="29"/>
      <c r="H43" s="15" t="s">
        <v>70</v>
      </c>
      <c r="I43" s="47">
        <v>275</v>
      </c>
      <c r="J43" s="47">
        <v>308</v>
      </c>
      <c r="K43" s="59">
        <f>J43-I43</f>
        <v>33</v>
      </c>
      <c r="L43" s="55">
        <f t="shared" si="0"/>
        <v>12</v>
      </c>
    </row>
    <row r="44" spans="1:12" s="3" customFormat="1" ht="15" customHeight="1">
      <c r="A44" s="29"/>
      <c r="B44" s="30" t="s">
        <v>34</v>
      </c>
      <c r="C44" s="47">
        <v>216211</v>
      </c>
      <c r="D44" s="47">
        <v>226769</v>
      </c>
      <c r="E44" s="50">
        <f>D44-C44</f>
        <v>10558</v>
      </c>
      <c r="F44" s="49">
        <f t="shared" si="2"/>
        <v>4.88</v>
      </c>
      <c r="G44" s="14"/>
      <c r="H44" s="39"/>
      <c r="I44" s="47"/>
      <c r="J44" s="47"/>
      <c r="K44" s="50"/>
      <c r="L44" s="55"/>
    </row>
    <row r="45" spans="1:12" s="3" customFormat="1" ht="15" customHeight="1">
      <c r="A45" s="29"/>
      <c r="B45" s="30" t="s">
        <v>35</v>
      </c>
      <c r="C45" s="47">
        <v>107292</v>
      </c>
      <c r="D45" s="47">
        <v>106532</v>
      </c>
      <c r="E45" s="50">
        <f>D45-C45</f>
        <v>-760</v>
      </c>
      <c r="F45" s="49">
        <f t="shared" si="2"/>
        <v>-0.71</v>
      </c>
      <c r="G45" s="76" t="s">
        <v>71</v>
      </c>
      <c r="H45" s="77"/>
      <c r="I45" s="47">
        <v>9713</v>
      </c>
      <c r="J45" s="47">
        <f>SUM(J46:J47)</f>
        <v>9691</v>
      </c>
      <c r="K45" s="51">
        <f>J45-I45</f>
        <v>-22</v>
      </c>
      <c r="L45" s="55">
        <f t="shared" si="0"/>
        <v>-0.23</v>
      </c>
    </row>
    <row r="46" spans="1:12" s="3" customFormat="1" ht="15" customHeight="1">
      <c r="A46" s="29"/>
      <c r="B46" s="30" t="s">
        <v>36</v>
      </c>
      <c r="C46" s="47">
        <v>198574</v>
      </c>
      <c r="D46" s="47">
        <v>204759</v>
      </c>
      <c r="E46" s="50">
        <f>D46-C46</f>
        <v>6185</v>
      </c>
      <c r="F46" s="49">
        <f t="shared" si="2"/>
        <v>3.11</v>
      </c>
      <c r="G46" s="29"/>
      <c r="H46" s="15" t="s">
        <v>72</v>
      </c>
      <c r="I46" s="47">
        <v>9476</v>
      </c>
      <c r="J46" s="47">
        <v>9488</v>
      </c>
      <c r="K46" s="50">
        <f>J46-I46</f>
        <v>12</v>
      </c>
      <c r="L46" s="55">
        <f t="shared" si="0"/>
        <v>0.13</v>
      </c>
    </row>
    <row r="47" spans="1:12" s="3" customFormat="1" ht="15" customHeight="1">
      <c r="A47" s="29"/>
      <c r="B47" s="30" t="s">
        <v>37</v>
      </c>
      <c r="C47" s="47">
        <v>360525</v>
      </c>
      <c r="D47" s="47">
        <v>377494</v>
      </c>
      <c r="E47" s="50">
        <f>D47-C47</f>
        <v>16969</v>
      </c>
      <c r="F47" s="49">
        <f t="shared" si="2"/>
        <v>4.71</v>
      </c>
      <c r="G47" s="29"/>
      <c r="H47" s="15" t="s">
        <v>73</v>
      </c>
      <c r="I47" s="47">
        <v>237</v>
      </c>
      <c r="J47" s="47">
        <v>203</v>
      </c>
      <c r="K47" s="51">
        <f>J47-I47</f>
        <v>-34</v>
      </c>
      <c r="L47" s="65">
        <f t="shared" si="0"/>
        <v>-14.35</v>
      </c>
    </row>
    <row r="48" spans="1:12" s="3" customFormat="1" ht="15" customHeight="1">
      <c r="A48" s="29"/>
      <c r="B48" s="30" t="s">
        <v>38</v>
      </c>
      <c r="C48" s="47">
        <v>109279</v>
      </c>
      <c r="D48" s="47">
        <v>111825</v>
      </c>
      <c r="E48" s="50">
        <f>D48-C48</f>
        <v>2546</v>
      </c>
      <c r="F48" s="49">
        <f t="shared" si="2"/>
        <v>2.33</v>
      </c>
      <c r="G48" s="14"/>
      <c r="H48" s="39"/>
      <c r="I48" s="47"/>
      <c r="J48" s="47"/>
      <c r="K48" s="50"/>
      <c r="L48" s="55"/>
    </row>
    <row r="49" spans="1:12" s="3" customFormat="1" ht="15" customHeight="1">
      <c r="A49" s="29"/>
      <c r="B49" s="30"/>
      <c r="C49" s="5"/>
      <c r="D49" s="5"/>
      <c r="E49" s="6"/>
      <c r="F49" s="26"/>
      <c r="G49" s="76" t="s">
        <v>74</v>
      </c>
      <c r="H49" s="77"/>
      <c r="I49" s="47">
        <v>2809</v>
      </c>
      <c r="J49" s="47">
        <f>SUM(J50)</f>
        <v>2824</v>
      </c>
      <c r="K49" s="50">
        <f>J49-I49</f>
        <v>15</v>
      </c>
      <c r="L49" s="55">
        <f t="shared" si="0"/>
        <v>0.53</v>
      </c>
    </row>
    <row r="50" spans="1:12" s="25" customFormat="1" ht="15" customHeight="1">
      <c r="A50" s="33"/>
      <c r="B50" s="34"/>
      <c r="C50" s="16"/>
      <c r="D50" s="16"/>
      <c r="E50" s="16"/>
      <c r="F50" s="27"/>
      <c r="G50" s="40"/>
      <c r="H50" s="41" t="s">
        <v>75</v>
      </c>
      <c r="I50" s="22">
        <v>2809</v>
      </c>
      <c r="J50" s="23">
        <v>2824</v>
      </c>
      <c r="K50" s="24">
        <f>J50-I50</f>
        <v>15</v>
      </c>
      <c r="L50" s="42">
        <f t="shared" si="0"/>
        <v>0.53</v>
      </c>
    </row>
    <row r="51" ht="17.25" customHeight="1">
      <c r="A51" s="4" t="s">
        <v>79</v>
      </c>
    </row>
  </sheetData>
  <sheetProtection password="C732" sheet="1" objects="1" scenarios="1"/>
  <mergeCells count="20">
    <mergeCell ref="A6:B6"/>
    <mergeCell ref="A3:B5"/>
    <mergeCell ref="C3:C5"/>
    <mergeCell ref="A8:B8"/>
    <mergeCell ref="A37:B37"/>
    <mergeCell ref="G28:H28"/>
    <mergeCell ref="G27:H27"/>
    <mergeCell ref="G34:H34"/>
    <mergeCell ref="G35:H35"/>
    <mergeCell ref="G45:H45"/>
    <mergeCell ref="G49:H49"/>
    <mergeCell ref="E3:F3"/>
    <mergeCell ref="E4:F4"/>
    <mergeCell ref="G3:H5"/>
    <mergeCell ref="K3:L3"/>
    <mergeCell ref="K4:L4"/>
    <mergeCell ref="D3:D5"/>
    <mergeCell ref="G41:H41"/>
    <mergeCell ref="J3:J5"/>
    <mergeCell ref="I3:I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生活経済部管理課統計係</dc:creator>
  <cp:keywords/>
  <dc:description/>
  <cp:lastModifiedBy>情報システム課</cp:lastModifiedBy>
  <cp:lastPrinted>2004-02-09T07:43:53Z</cp:lastPrinted>
  <dcterms:created xsi:type="dcterms:W3CDTF">2001-06-22T05:17:44Z</dcterms:created>
  <dcterms:modified xsi:type="dcterms:W3CDTF">2006-03-09T01:12:17Z</dcterms:modified>
  <cp:category/>
  <cp:version/>
  <cp:contentType/>
  <cp:contentStatus/>
</cp:coreProperties>
</file>